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2600" yWindow="0" windowWidth="30860" windowHeight="16600" tabRatio="819"/>
  </bookViews>
  <sheets>
    <sheet name="ALL COMBINED" sheetId="17" r:id="rId1"/>
    <sheet name="SR2.Cat-Coord" sheetId="1" r:id="rId2"/>
    <sheet name="SR2.Attrib-Assoc" sheetId="4" r:id="rId3"/>
    <sheet name="SR2.Attrib-Unrel" sheetId="10" r:id="rId4"/>
    <sheet name="S&amp;P4" sheetId="11" r:id="rId5"/>
    <sheet name="S&amp;P2, S&amp;P4 (LOC)" sheetId="14" r:id="rId6"/>
    <sheet name="S&amp;P1" sheetId="13" r:id="rId7"/>
    <sheet name="S&amp;P5" sheetId="16" r:id="rId8"/>
    <sheet name="SemInt v2-v1" sheetId="7" r:id="rId9"/>
    <sheet name="SemRel1" sheetId="18" r:id="rId10"/>
    <sheet name="SR 2 Att (PLUAS)" sheetId="19" r:id="rId11"/>
    <sheet name="SR 2 Cat (PLAUS)" sheetId="20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H27" i="17" l="1"/>
  <c r="GI27" i="17"/>
  <c r="GJ27" i="17"/>
  <c r="GH26" i="17"/>
  <c r="GI26" i="17"/>
  <c r="GJ26" i="17"/>
  <c r="GH25" i="17"/>
  <c r="GI25" i="17"/>
  <c r="GJ25" i="17"/>
  <c r="GH24" i="17"/>
  <c r="GI24" i="17"/>
  <c r="GJ24" i="17"/>
  <c r="GH23" i="17"/>
  <c r="GI23" i="17"/>
  <c r="GJ23" i="17"/>
  <c r="GH22" i="17"/>
  <c r="GI22" i="17"/>
  <c r="GJ22" i="17"/>
  <c r="GH21" i="17"/>
  <c r="GI21" i="17"/>
  <c r="GJ21" i="17"/>
  <c r="GH20" i="17"/>
  <c r="GI20" i="17"/>
  <c r="GJ20" i="17"/>
  <c r="GH19" i="17"/>
  <c r="GI19" i="17"/>
  <c r="GJ19" i="17"/>
  <c r="GH18" i="17"/>
  <c r="GI18" i="17"/>
  <c r="GJ18" i="17"/>
  <c r="GH17" i="17"/>
  <c r="GI17" i="17"/>
  <c r="GJ17" i="17"/>
  <c r="GH16" i="17"/>
  <c r="GI16" i="17"/>
  <c r="GJ16" i="17"/>
  <c r="GH15" i="17"/>
  <c r="GI15" i="17"/>
  <c r="GJ15" i="17"/>
  <c r="GH14" i="17"/>
  <c r="GI14" i="17"/>
  <c r="GJ14" i="17"/>
  <c r="GH13" i="17"/>
  <c r="GI13" i="17"/>
  <c r="GJ13" i="17"/>
  <c r="GH12" i="17"/>
  <c r="GI12" i="17"/>
  <c r="GJ12" i="17"/>
  <c r="GH11" i="17"/>
  <c r="GI11" i="17"/>
  <c r="GJ11" i="17"/>
  <c r="GH10" i="17"/>
  <c r="GI10" i="17"/>
  <c r="GJ10" i="17"/>
  <c r="GH9" i="17"/>
  <c r="GI9" i="17"/>
  <c r="GJ9" i="17"/>
  <c r="GH8" i="17"/>
  <c r="GI8" i="17"/>
  <c r="GJ8" i="17"/>
  <c r="GH7" i="17"/>
  <c r="GI7" i="17"/>
  <c r="GJ7" i="17"/>
  <c r="GH6" i="17"/>
  <c r="GI6" i="17"/>
  <c r="GJ6" i="17"/>
  <c r="GH5" i="17"/>
  <c r="GI5" i="17"/>
  <c r="GJ5" i="17"/>
  <c r="GH4" i="17"/>
  <c r="GI4" i="17"/>
  <c r="GJ4" i="17"/>
  <c r="V28" i="20"/>
  <c r="U28" i="20"/>
  <c r="T28" i="20"/>
  <c r="T5" i="20"/>
  <c r="U5" i="20"/>
  <c r="V5" i="20"/>
  <c r="T6" i="20"/>
  <c r="U6" i="20"/>
  <c r="V6" i="20"/>
  <c r="T7" i="20"/>
  <c r="U7" i="20"/>
  <c r="V7" i="20"/>
  <c r="T8" i="20"/>
  <c r="U8" i="20"/>
  <c r="V8" i="20"/>
  <c r="T9" i="20"/>
  <c r="U9" i="20"/>
  <c r="V9" i="20"/>
  <c r="T10" i="20"/>
  <c r="U10" i="20"/>
  <c r="V10" i="20"/>
  <c r="T11" i="20"/>
  <c r="U11" i="20"/>
  <c r="V11" i="20"/>
  <c r="T12" i="20"/>
  <c r="U12" i="20"/>
  <c r="V12" i="20"/>
  <c r="T13" i="20"/>
  <c r="U13" i="20"/>
  <c r="V13" i="20"/>
  <c r="T14" i="20"/>
  <c r="U14" i="20"/>
  <c r="V14" i="20"/>
  <c r="T15" i="20"/>
  <c r="U15" i="20"/>
  <c r="V15" i="20"/>
  <c r="T16" i="20"/>
  <c r="U16" i="20"/>
  <c r="V16" i="20"/>
  <c r="T17" i="20"/>
  <c r="U17" i="20"/>
  <c r="V17" i="20"/>
  <c r="T18" i="20"/>
  <c r="U18" i="20"/>
  <c r="V18" i="20"/>
  <c r="T19" i="20"/>
  <c r="U19" i="20"/>
  <c r="V19" i="20"/>
  <c r="T20" i="20"/>
  <c r="U20" i="20"/>
  <c r="V20" i="20"/>
  <c r="T21" i="20"/>
  <c r="U21" i="20"/>
  <c r="V21" i="20"/>
  <c r="T22" i="20"/>
  <c r="U22" i="20"/>
  <c r="V22" i="20"/>
  <c r="T23" i="20"/>
  <c r="U23" i="20"/>
  <c r="V23" i="20"/>
  <c r="T24" i="20"/>
  <c r="U24" i="20"/>
  <c r="V24" i="20"/>
  <c r="T25" i="20"/>
  <c r="U25" i="20"/>
  <c r="V25" i="20"/>
  <c r="T26" i="20"/>
  <c r="U26" i="20"/>
  <c r="V26" i="20"/>
  <c r="T27" i="20"/>
  <c r="U27" i="20"/>
  <c r="V27" i="20"/>
  <c r="V4" i="20"/>
  <c r="U4" i="20"/>
  <c r="T4" i="20"/>
  <c r="L28" i="20"/>
  <c r="M28" i="20"/>
  <c r="N28" i="20"/>
  <c r="K28" i="20"/>
  <c r="GH75" i="17"/>
  <c r="GI75" i="17"/>
  <c r="GJ75" i="17"/>
  <c r="GH74" i="17"/>
  <c r="GI74" i="17"/>
  <c r="GJ74" i="17"/>
  <c r="GH73" i="17"/>
  <c r="GI73" i="17"/>
  <c r="GJ73" i="17"/>
  <c r="GH72" i="17"/>
  <c r="GI72" i="17"/>
  <c r="GJ72" i="17"/>
  <c r="GH71" i="17"/>
  <c r="GI71" i="17"/>
  <c r="GJ71" i="17"/>
  <c r="GH70" i="17"/>
  <c r="GI70" i="17"/>
  <c r="GJ70" i="17"/>
  <c r="GH69" i="17"/>
  <c r="GI69" i="17"/>
  <c r="GJ69" i="17"/>
  <c r="GH68" i="17"/>
  <c r="GI68" i="17"/>
  <c r="GJ68" i="17"/>
  <c r="GH67" i="17"/>
  <c r="GI67" i="17"/>
  <c r="GJ67" i="17"/>
  <c r="GH66" i="17"/>
  <c r="GI66" i="17"/>
  <c r="GJ66" i="17"/>
  <c r="GH65" i="17"/>
  <c r="GI65" i="17"/>
  <c r="GJ65" i="17"/>
  <c r="GH64" i="17"/>
  <c r="GI64" i="17"/>
  <c r="GJ64" i="17"/>
  <c r="GH63" i="17"/>
  <c r="GI63" i="17"/>
  <c r="GJ63" i="17"/>
  <c r="GH62" i="17"/>
  <c r="GI62" i="17"/>
  <c r="GJ62" i="17"/>
  <c r="GH61" i="17"/>
  <c r="GI61" i="17"/>
  <c r="GJ61" i="17"/>
  <c r="GH60" i="17"/>
  <c r="GI60" i="17"/>
  <c r="GJ60" i="17"/>
  <c r="GH59" i="17"/>
  <c r="GI59" i="17"/>
  <c r="GJ59" i="17"/>
  <c r="GH58" i="17"/>
  <c r="GI58" i="17"/>
  <c r="GJ58" i="17"/>
  <c r="GH57" i="17"/>
  <c r="GI57" i="17"/>
  <c r="GJ57" i="17"/>
  <c r="GH56" i="17"/>
  <c r="GI56" i="17"/>
  <c r="GJ56" i="17"/>
  <c r="GH55" i="17"/>
  <c r="GI55" i="17"/>
  <c r="GJ55" i="17"/>
  <c r="GH54" i="17"/>
  <c r="GI54" i="17"/>
  <c r="GJ54" i="17"/>
  <c r="GH53" i="17"/>
  <c r="GI53" i="17"/>
  <c r="GJ53" i="17"/>
  <c r="GH52" i="17"/>
  <c r="GI52" i="17"/>
  <c r="GJ52" i="17"/>
  <c r="GH51" i="17"/>
  <c r="GI51" i="17"/>
  <c r="GJ51" i="17"/>
  <c r="GH50" i="17"/>
  <c r="GI50" i="17"/>
  <c r="GJ50" i="17"/>
  <c r="GH49" i="17"/>
  <c r="GI49" i="17"/>
  <c r="GJ49" i="17"/>
  <c r="GH48" i="17"/>
  <c r="GI48" i="17"/>
  <c r="GJ48" i="17"/>
  <c r="GH47" i="17"/>
  <c r="GI47" i="17"/>
  <c r="GJ47" i="17"/>
  <c r="GH46" i="17"/>
  <c r="GI46" i="17"/>
  <c r="GJ46" i="17"/>
  <c r="GH45" i="17"/>
  <c r="GI45" i="17"/>
  <c r="GJ45" i="17"/>
  <c r="GH44" i="17"/>
  <c r="GI44" i="17"/>
  <c r="GJ44" i="17"/>
  <c r="GH43" i="17"/>
  <c r="GI43" i="17"/>
  <c r="GJ43" i="17"/>
  <c r="GH42" i="17"/>
  <c r="GI42" i="17"/>
  <c r="GJ42" i="17"/>
  <c r="GH41" i="17"/>
  <c r="GI41" i="17"/>
  <c r="GJ41" i="17"/>
  <c r="GH40" i="17"/>
  <c r="GI40" i="17"/>
  <c r="GJ40" i="17"/>
  <c r="GH39" i="17"/>
  <c r="GI39" i="17"/>
  <c r="GJ39" i="17"/>
  <c r="GH38" i="17"/>
  <c r="GI38" i="17"/>
  <c r="GJ38" i="17"/>
  <c r="GH37" i="17"/>
  <c r="GI37" i="17"/>
  <c r="GJ37" i="17"/>
  <c r="GH36" i="17"/>
  <c r="GI36" i="17"/>
  <c r="GJ36" i="17"/>
  <c r="GH35" i="17"/>
  <c r="GI35" i="17"/>
  <c r="GJ35" i="17"/>
  <c r="GH34" i="17"/>
  <c r="GI34" i="17"/>
  <c r="GJ34" i="17"/>
  <c r="GH33" i="17"/>
  <c r="GI33" i="17"/>
  <c r="GJ33" i="17"/>
  <c r="GH32" i="17"/>
  <c r="GI32" i="17"/>
  <c r="GJ32" i="17"/>
  <c r="GH31" i="17"/>
  <c r="GI31" i="17"/>
  <c r="GJ31" i="17"/>
  <c r="GH30" i="17"/>
  <c r="GI30" i="17"/>
  <c r="GJ30" i="17"/>
  <c r="GH29" i="17"/>
  <c r="GI29" i="17"/>
  <c r="GJ29" i="17"/>
  <c r="GH28" i="17"/>
  <c r="GI28" i="17"/>
  <c r="GJ28" i="17"/>
  <c r="S30" i="19"/>
  <c r="T30" i="19"/>
  <c r="U30" i="19"/>
  <c r="S31" i="19"/>
  <c r="T31" i="19"/>
  <c r="U31" i="19"/>
  <c r="S32" i="19"/>
  <c r="T32" i="19"/>
  <c r="U32" i="19"/>
  <c r="S33" i="19"/>
  <c r="T33" i="19"/>
  <c r="U33" i="19"/>
  <c r="S34" i="19"/>
  <c r="T34" i="19"/>
  <c r="U34" i="19"/>
  <c r="S35" i="19"/>
  <c r="T35" i="19"/>
  <c r="U35" i="19"/>
  <c r="S36" i="19"/>
  <c r="T36" i="19"/>
  <c r="U36" i="19"/>
  <c r="S37" i="19"/>
  <c r="T37" i="19"/>
  <c r="U37" i="19"/>
  <c r="S38" i="19"/>
  <c r="T38" i="19"/>
  <c r="U38" i="19"/>
  <c r="S39" i="19"/>
  <c r="T39" i="19"/>
  <c r="U39" i="19"/>
  <c r="S40" i="19"/>
  <c r="T40" i="19"/>
  <c r="U40" i="19"/>
  <c r="S41" i="19"/>
  <c r="T41" i="19"/>
  <c r="U41" i="19"/>
  <c r="S42" i="19"/>
  <c r="T42" i="19"/>
  <c r="U42" i="19"/>
  <c r="S43" i="19"/>
  <c r="T43" i="19"/>
  <c r="U43" i="19"/>
  <c r="S44" i="19"/>
  <c r="T44" i="19"/>
  <c r="U44" i="19"/>
  <c r="S45" i="19"/>
  <c r="T45" i="19"/>
  <c r="U45" i="19"/>
  <c r="S46" i="19"/>
  <c r="T46" i="19"/>
  <c r="U46" i="19"/>
  <c r="S47" i="19"/>
  <c r="T47" i="19"/>
  <c r="U47" i="19"/>
  <c r="S48" i="19"/>
  <c r="T48" i="19"/>
  <c r="U48" i="19"/>
  <c r="S49" i="19"/>
  <c r="T49" i="19"/>
  <c r="U49" i="19"/>
  <c r="S50" i="19"/>
  <c r="T50" i="19"/>
  <c r="U50" i="19"/>
  <c r="S51" i="19"/>
  <c r="T51" i="19"/>
  <c r="U51" i="19"/>
  <c r="S52" i="19"/>
  <c r="T52" i="19"/>
  <c r="U52" i="19"/>
  <c r="S53" i="19"/>
  <c r="T53" i="19"/>
  <c r="U53" i="19"/>
  <c r="U54" i="19"/>
  <c r="T54" i="19"/>
  <c r="S54" i="19"/>
  <c r="K54" i="19"/>
  <c r="L54" i="19"/>
  <c r="M54" i="19"/>
  <c r="J54" i="19"/>
  <c r="S5" i="19"/>
  <c r="T5" i="19"/>
  <c r="U5" i="19"/>
  <c r="S6" i="19"/>
  <c r="T6" i="19"/>
  <c r="U6" i="19"/>
  <c r="S7" i="19"/>
  <c r="T7" i="19"/>
  <c r="U7" i="19"/>
  <c r="S8" i="19"/>
  <c r="T8" i="19"/>
  <c r="U8" i="19"/>
  <c r="S9" i="19"/>
  <c r="T9" i="19"/>
  <c r="U9" i="19"/>
  <c r="S10" i="19"/>
  <c r="T10" i="19"/>
  <c r="U10" i="19"/>
  <c r="S11" i="19"/>
  <c r="T11" i="19"/>
  <c r="U11" i="19"/>
  <c r="S12" i="19"/>
  <c r="T12" i="19"/>
  <c r="U12" i="19"/>
  <c r="S13" i="19"/>
  <c r="T13" i="19"/>
  <c r="U13" i="19"/>
  <c r="S14" i="19"/>
  <c r="T14" i="19"/>
  <c r="U14" i="19"/>
  <c r="S15" i="19"/>
  <c r="T15" i="19"/>
  <c r="U15" i="19"/>
  <c r="S16" i="19"/>
  <c r="T16" i="19"/>
  <c r="U16" i="19"/>
  <c r="S17" i="19"/>
  <c r="T17" i="19"/>
  <c r="U17" i="19"/>
  <c r="S18" i="19"/>
  <c r="T18" i="19"/>
  <c r="U18" i="19"/>
  <c r="S19" i="19"/>
  <c r="T19" i="19"/>
  <c r="U19" i="19"/>
  <c r="S20" i="19"/>
  <c r="T20" i="19"/>
  <c r="U20" i="19"/>
  <c r="S21" i="19"/>
  <c r="T21" i="19"/>
  <c r="U21" i="19"/>
  <c r="S22" i="19"/>
  <c r="T22" i="19"/>
  <c r="U22" i="19"/>
  <c r="S23" i="19"/>
  <c r="T23" i="19"/>
  <c r="U23" i="19"/>
  <c r="S24" i="19"/>
  <c r="T24" i="19"/>
  <c r="U24" i="19"/>
  <c r="S25" i="19"/>
  <c r="T25" i="19"/>
  <c r="U25" i="19"/>
  <c r="S26" i="19"/>
  <c r="T26" i="19"/>
  <c r="U26" i="19"/>
  <c r="S27" i="19"/>
  <c r="T27" i="19"/>
  <c r="U27" i="19"/>
  <c r="S4" i="19"/>
  <c r="T4" i="19"/>
  <c r="U4" i="19"/>
  <c r="U28" i="19"/>
  <c r="T28" i="19"/>
  <c r="S28" i="19"/>
  <c r="M28" i="19"/>
  <c r="L28" i="19"/>
  <c r="K28" i="19"/>
  <c r="J28" i="19"/>
  <c r="GH203" i="17"/>
  <c r="GK203" i="17"/>
  <c r="GI203" i="17"/>
  <c r="GL203" i="17"/>
  <c r="GO203" i="17"/>
  <c r="GN203" i="17"/>
  <c r="GM203" i="17"/>
  <c r="GJ203" i="17"/>
  <c r="GH202" i="17"/>
  <c r="GK202" i="17"/>
  <c r="GI202" i="17"/>
  <c r="GL202" i="17"/>
  <c r="GO202" i="17"/>
  <c r="GN202" i="17"/>
  <c r="GM202" i="17"/>
  <c r="GJ202" i="17"/>
  <c r="GH201" i="17"/>
  <c r="GK201" i="17"/>
  <c r="GI201" i="17"/>
  <c r="GL201" i="17"/>
  <c r="GO201" i="17"/>
  <c r="GN201" i="17"/>
  <c r="GM201" i="17"/>
  <c r="GJ201" i="17"/>
  <c r="GH200" i="17"/>
  <c r="GK200" i="17"/>
  <c r="GI200" i="17"/>
  <c r="GL200" i="17"/>
  <c r="GO200" i="17"/>
  <c r="GN200" i="17"/>
  <c r="GM200" i="17"/>
  <c r="GJ200" i="17"/>
  <c r="GH199" i="17"/>
  <c r="GK199" i="17"/>
  <c r="GI199" i="17"/>
  <c r="GL199" i="17"/>
  <c r="GO199" i="17"/>
  <c r="GN199" i="17"/>
  <c r="GM199" i="17"/>
  <c r="GJ199" i="17"/>
  <c r="GH198" i="17"/>
  <c r="GK198" i="17"/>
  <c r="GI198" i="17"/>
  <c r="GL198" i="17"/>
  <c r="GO198" i="17"/>
  <c r="GN198" i="17"/>
  <c r="GM198" i="17"/>
  <c r="GJ198" i="17"/>
  <c r="GH197" i="17"/>
  <c r="GK197" i="17"/>
  <c r="GI197" i="17"/>
  <c r="GL197" i="17"/>
  <c r="GO197" i="17"/>
  <c r="GN197" i="17"/>
  <c r="GM197" i="17"/>
  <c r="GJ197" i="17"/>
  <c r="GH196" i="17"/>
  <c r="GK196" i="17"/>
  <c r="GI196" i="17"/>
  <c r="GL196" i="17"/>
  <c r="GO196" i="17"/>
  <c r="GN196" i="17"/>
  <c r="GM196" i="17"/>
  <c r="GJ196" i="17"/>
  <c r="GH195" i="17"/>
  <c r="GK195" i="17"/>
  <c r="GI195" i="17"/>
  <c r="GL195" i="17"/>
  <c r="GO195" i="17"/>
  <c r="GN195" i="17"/>
  <c r="GM195" i="17"/>
  <c r="GJ195" i="17"/>
  <c r="GH194" i="17"/>
  <c r="GK194" i="17"/>
  <c r="GI194" i="17"/>
  <c r="GL194" i="17"/>
  <c r="GO194" i="17"/>
  <c r="GN194" i="17"/>
  <c r="GM194" i="17"/>
  <c r="GJ194" i="17"/>
  <c r="GH193" i="17"/>
  <c r="GK193" i="17"/>
  <c r="GI193" i="17"/>
  <c r="GL193" i="17"/>
  <c r="GO193" i="17"/>
  <c r="GN193" i="17"/>
  <c r="GM193" i="17"/>
  <c r="GJ193" i="17"/>
  <c r="GH192" i="17"/>
  <c r="GK192" i="17"/>
  <c r="GI192" i="17"/>
  <c r="GL192" i="17"/>
  <c r="GO192" i="17"/>
  <c r="GN192" i="17"/>
  <c r="GM192" i="17"/>
  <c r="GJ192" i="17"/>
  <c r="GH191" i="17"/>
  <c r="GK191" i="17"/>
  <c r="GI191" i="17"/>
  <c r="GL191" i="17"/>
  <c r="GO191" i="17"/>
  <c r="GN191" i="17"/>
  <c r="GM191" i="17"/>
  <c r="GJ191" i="17"/>
  <c r="GH190" i="17"/>
  <c r="GK190" i="17"/>
  <c r="GI190" i="17"/>
  <c r="GL190" i="17"/>
  <c r="GO190" i="17"/>
  <c r="GN190" i="17"/>
  <c r="GM190" i="17"/>
  <c r="GJ190" i="17"/>
  <c r="GH189" i="17"/>
  <c r="GK189" i="17"/>
  <c r="GI189" i="17"/>
  <c r="GL189" i="17"/>
  <c r="GO189" i="17"/>
  <c r="GN189" i="17"/>
  <c r="GM189" i="17"/>
  <c r="GJ189" i="17"/>
  <c r="GH188" i="17"/>
  <c r="GK188" i="17"/>
  <c r="GI188" i="17"/>
  <c r="GL188" i="17"/>
  <c r="GO188" i="17"/>
  <c r="GN188" i="17"/>
  <c r="GM188" i="17"/>
  <c r="GJ188" i="17"/>
  <c r="GH187" i="17"/>
  <c r="GK187" i="17"/>
  <c r="GI187" i="17"/>
  <c r="GL187" i="17"/>
  <c r="GO187" i="17"/>
  <c r="GN187" i="17"/>
  <c r="GM187" i="17"/>
  <c r="GJ187" i="17"/>
  <c r="GH186" i="17"/>
  <c r="GK186" i="17"/>
  <c r="GI186" i="17"/>
  <c r="GL186" i="17"/>
  <c r="GO186" i="17"/>
  <c r="GN186" i="17"/>
  <c r="GM186" i="17"/>
  <c r="GJ186" i="17"/>
  <c r="GH185" i="17"/>
  <c r="GK185" i="17"/>
  <c r="GI185" i="17"/>
  <c r="GL185" i="17"/>
  <c r="GO185" i="17"/>
  <c r="GN185" i="17"/>
  <c r="GM185" i="17"/>
  <c r="GJ185" i="17"/>
  <c r="GH184" i="17"/>
  <c r="GK184" i="17"/>
  <c r="GI184" i="17"/>
  <c r="GL184" i="17"/>
  <c r="GO184" i="17"/>
  <c r="GN184" i="17"/>
  <c r="GM184" i="17"/>
  <c r="GJ184" i="17"/>
  <c r="GH183" i="17"/>
  <c r="GK183" i="17"/>
  <c r="GI183" i="17"/>
  <c r="GL183" i="17"/>
  <c r="GO183" i="17"/>
  <c r="GN183" i="17"/>
  <c r="GM183" i="17"/>
  <c r="GJ183" i="17"/>
  <c r="GH182" i="17"/>
  <c r="GK182" i="17"/>
  <c r="GI182" i="17"/>
  <c r="GL182" i="17"/>
  <c r="GO182" i="17"/>
  <c r="GN182" i="17"/>
  <c r="GM182" i="17"/>
  <c r="GJ182" i="17"/>
  <c r="GH181" i="17"/>
  <c r="GK181" i="17"/>
  <c r="GI181" i="17"/>
  <c r="GL181" i="17"/>
  <c r="GO181" i="17"/>
  <c r="GN181" i="17"/>
  <c r="GM181" i="17"/>
  <c r="GJ181" i="17"/>
  <c r="GH180" i="17"/>
  <c r="GK180" i="17"/>
  <c r="GI180" i="17"/>
  <c r="GL180" i="17"/>
  <c r="GO180" i="17"/>
  <c r="GN180" i="17"/>
  <c r="GM180" i="17"/>
  <c r="GJ180" i="17"/>
  <c r="AC28" i="18"/>
  <c r="AC5" i="18"/>
  <c r="AC6" i="18"/>
  <c r="AC7" i="18"/>
  <c r="AC8" i="18"/>
  <c r="AC9" i="18"/>
  <c r="AC10" i="18"/>
  <c r="AC11" i="18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4" i="18"/>
  <c r="AB5" i="18"/>
  <c r="AB6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19" i="18"/>
  <c r="AB20" i="18"/>
  <c r="AB21" i="18"/>
  <c r="AB22" i="18"/>
  <c r="AB23" i="18"/>
  <c r="AB24" i="18"/>
  <c r="AB25" i="18"/>
  <c r="AB26" i="18"/>
  <c r="AB27" i="18"/>
  <c r="AB4" i="18"/>
  <c r="AA5" i="18"/>
  <c r="AA6" i="18"/>
  <c r="AA7" i="18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4" i="18"/>
  <c r="Y28" i="18"/>
  <c r="Z28" i="18"/>
  <c r="AA28" i="18"/>
  <c r="AB28" i="18"/>
  <c r="Y5" i="18"/>
  <c r="Z5" i="18"/>
  <c r="Y6" i="18"/>
  <c r="Z6" i="18"/>
  <c r="Y7" i="18"/>
  <c r="Z7" i="18"/>
  <c r="Y8" i="18"/>
  <c r="Z8" i="18"/>
  <c r="Y9" i="18"/>
  <c r="Z9" i="18"/>
  <c r="Y10" i="18"/>
  <c r="Z10" i="18"/>
  <c r="Y11" i="18"/>
  <c r="Z11" i="18"/>
  <c r="Y12" i="18"/>
  <c r="Z12" i="18"/>
  <c r="Y13" i="18"/>
  <c r="Z13" i="18"/>
  <c r="Y14" i="18"/>
  <c r="Z14" i="18"/>
  <c r="Y15" i="18"/>
  <c r="Z15" i="18"/>
  <c r="Y16" i="18"/>
  <c r="Z16" i="18"/>
  <c r="Y17" i="18"/>
  <c r="Z17" i="18"/>
  <c r="Y18" i="18"/>
  <c r="Z18" i="18"/>
  <c r="Y19" i="18"/>
  <c r="Z19" i="18"/>
  <c r="Y20" i="18"/>
  <c r="Z20" i="18"/>
  <c r="Y21" i="18"/>
  <c r="Z21" i="18"/>
  <c r="Y22" i="18"/>
  <c r="Z22" i="18"/>
  <c r="Y23" i="18"/>
  <c r="Z23" i="18"/>
  <c r="Y24" i="18"/>
  <c r="Z24" i="18"/>
  <c r="Y25" i="18"/>
  <c r="Z25" i="18"/>
  <c r="Y26" i="18"/>
  <c r="Z26" i="18"/>
  <c r="Y27" i="18"/>
  <c r="Z27" i="18"/>
  <c r="Z4" i="18"/>
  <c r="Y4" i="18"/>
  <c r="N28" i="18"/>
  <c r="O28" i="18"/>
  <c r="P28" i="18"/>
  <c r="Q28" i="18"/>
  <c r="R28" i="18"/>
  <c r="S28" i="18"/>
  <c r="T28" i="18"/>
  <c r="V28" i="18"/>
  <c r="W28" i="18"/>
  <c r="X28" i="18"/>
  <c r="M28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4" i="18"/>
  <c r="V5" i="18"/>
  <c r="W5" i="18"/>
  <c r="V6" i="18"/>
  <c r="W6" i="18"/>
  <c r="V7" i="18"/>
  <c r="W7" i="18"/>
  <c r="V8" i="18"/>
  <c r="W8" i="18"/>
  <c r="V9" i="18"/>
  <c r="W9" i="18"/>
  <c r="V10" i="18"/>
  <c r="W10" i="18"/>
  <c r="V11" i="18"/>
  <c r="W11" i="18"/>
  <c r="V12" i="18"/>
  <c r="W12" i="18"/>
  <c r="V13" i="18"/>
  <c r="W13" i="18"/>
  <c r="V14" i="18"/>
  <c r="W14" i="18"/>
  <c r="V15" i="18"/>
  <c r="W15" i="18"/>
  <c r="V16" i="18"/>
  <c r="W16" i="18"/>
  <c r="V17" i="18"/>
  <c r="W17" i="18"/>
  <c r="V18" i="18"/>
  <c r="W18" i="18"/>
  <c r="V19" i="18"/>
  <c r="W19" i="18"/>
  <c r="V20" i="18"/>
  <c r="W20" i="18"/>
  <c r="V21" i="18"/>
  <c r="W21" i="18"/>
  <c r="V22" i="18"/>
  <c r="W22" i="18"/>
  <c r="V23" i="18"/>
  <c r="W23" i="18"/>
  <c r="V24" i="18"/>
  <c r="W24" i="18"/>
  <c r="V25" i="18"/>
  <c r="W25" i="18"/>
  <c r="V26" i="18"/>
  <c r="W26" i="18"/>
  <c r="V27" i="18"/>
  <c r="W27" i="18"/>
  <c r="W4" i="18"/>
  <c r="V4" i="18"/>
  <c r="DC119" i="17"/>
  <c r="DC101" i="17"/>
  <c r="DC102" i="17"/>
  <c r="DC103" i="17"/>
  <c r="DC104" i="17"/>
  <c r="DC105" i="17"/>
  <c r="DC106" i="17"/>
  <c r="DC107" i="17"/>
  <c r="DC108" i="17"/>
  <c r="DC109" i="17"/>
  <c r="DC110" i="17"/>
  <c r="DC111" i="17"/>
  <c r="DC112" i="17"/>
  <c r="DC113" i="17"/>
  <c r="DC114" i="17"/>
  <c r="DC115" i="17"/>
  <c r="DC116" i="17"/>
  <c r="DC117" i="17"/>
  <c r="DC118" i="17"/>
  <c r="DC100" i="17"/>
  <c r="DD53" i="17"/>
  <c r="DD54" i="17"/>
  <c r="DD55" i="17"/>
  <c r="DD56" i="17"/>
  <c r="DD57" i="17"/>
  <c r="DD58" i="17"/>
  <c r="DD59" i="17"/>
  <c r="DD60" i="17"/>
  <c r="DD61" i="17"/>
  <c r="DD62" i="17"/>
  <c r="DD63" i="17"/>
  <c r="DD64" i="17"/>
  <c r="DD65" i="17"/>
  <c r="DD66" i="17"/>
  <c r="DD67" i="17"/>
  <c r="DD68" i="17"/>
  <c r="DD69" i="17"/>
  <c r="DD70" i="17"/>
  <c r="DD71" i="17"/>
  <c r="DD72" i="17"/>
  <c r="DD73" i="17"/>
  <c r="DD74" i="17"/>
  <c r="DD75" i="17"/>
  <c r="DD52" i="17"/>
  <c r="DC53" i="17"/>
  <c r="DC54" i="17"/>
  <c r="DC55" i="17"/>
  <c r="DC56" i="17"/>
  <c r="DC57" i="17"/>
  <c r="DC58" i="17"/>
  <c r="DC59" i="17"/>
  <c r="DC60" i="17"/>
  <c r="DC61" i="17"/>
  <c r="DC62" i="17"/>
  <c r="DC63" i="17"/>
  <c r="DC64" i="17"/>
  <c r="DC65" i="17"/>
  <c r="DC66" i="17"/>
  <c r="DC67" i="17"/>
  <c r="DC68" i="17"/>
  <c r="DC69" i="17"/>
  <c r="DC70" i="17"/>
  <c r="DC71" i="17"/>
  <c r="DC72" i="17"/>
  <c r="DC73" i="17"/>
  <c r="DC74" i="17"/>
  <c r="DC75" i="17"/>
  <c r="DE75" i="17"/>
  <c r="DE74" i="17"/>
  <c r="DE73" i="17"/>
  <c r="DE72" i="17"/>
  <c r="DE71" i="17"/>
  <c r="DE70" i="17"/>
  <c r="DE69" i="17"/>
  <c r="DE68" i="17"/>
  <c r="DE67" i="17"/>
  <c r="DE66" i="17"/>
  <c r="DE65" i="17"/>
  <c r="DE64" i="17"/>
  <c r="DE63" i="17"/>
  <c r="DE62" i="17"/>
  <c r="DE61" i="17"/>
  <c r="DE60" i="17"/>
  <c r="DE59" i="17"/>
  <c r="DE58" i="17"/>
  <c r="DE57" i="17"/>
  <c r="DE56" i="17"/>
  <c r="DE55" i="17"/>
  <c r="DE54" i="17"/>
  <c r="DE53" i="17"/>
  <c r="DC52" i="17"/>
  <c r="DE52" i="17"/>
  <c r="EH179" i="17"/>
  <c r="EG179" i="17"/>
  <c r="EF179" i="17"/>
  <c r="EE179" i="17"/>
  <c r="EB179" i="17"/>
  <c r="EA179" i="17"/>
  <c r="DO179" i="17"/>
  <c r="DP179" i="17"/>
  <c r="DQ179" i="17"/>
  <c r="DR179" i="17"/>
  <c r="DS179" i="17"/>
  <c r="DH179" i="17"/>
  <c r="DI179" i="17"/>
  <c r="DJ179" i="17"/>
  <c r="CM179" i="17"/>
  <c r="CJ179" i="17"/>
  <c r="EH178" i="17"/>
  <c r="EG178" i="17"/>
  <c r="EF178" i="17"/>
  <c r="EE178" i="17"/>
  <c r="EB178" i="17"/>
  <c r="EA178" i="17"/>
  <c r="DO178" i="17"/>
  <c r="DP178" i="17"/>
  <c r="DQ178" i="17"/>
  <c r="DR178" i="17"/>
  <c r="DS178" i="17"/>
  <c r="DH178" i="17"/>
  <c r="DI178" i="17"/>
  <c r="DJ178" i="17"/>
  <c r="CM178" i="17"/>
  <c r="CJ178" i="17"/>
  <c r="EH177" i="17"/>
  <c r="EG177" i="17"/>
  <c r="EF177" i="17"/>
  <c r="EE177" i="17"/>
  <c r="EB177" i="17"/>
  <c r="EA177" i="17"/>
  <c r="DO177" i="17"/>
  <c r="DP177" i="17"/>
  <c r="DQ177" i="17"/>
  <c r="DR177" i="17"/>
  <c r="DS177" i="17"/>
  <c r="DH177" i="17"/>
  <c r="DI177" i="17"/>
  <c r="DJ177" i="17"/>
  <c r="CM177" i="17"/>
  <c r="CJ177" i="17"/>
  <c r="EH176" i="17"/>
  <c r="EG176" i="17"/>
  <c r="EF176" i="17"/>
  <c r="EE176" i="17"/>
  <c r="EB176" i="17"/>
  <c r="EA176" i="17"/>
  <c r="DO176" i="17"/>
  <c r="DP176" i="17"/>
  <c r="DQ176" i="17"/>
  <c r="DR176" i="17"/>
  <c r="DS176" i="17"/>
  <c r="DH176" i="17"/>
  <c r="DI176" i="17"/>
  <c r="DJ176" i="17"/>
  <c r="CM176" i="17"/>
  <c r="CJ176" i="17"/>
  <c r="EH175" i="17"/>
  <c r="EG175" i="17"/>
  <c r="EF175" i="17"/>
  <c r="EE175" i="17"/>
  <c r="EB175" i="17"/>
  <c r="EA175" i="17"/>
  <c r="DO175" i="17"/>
  <c r="DP175" i="17"/>
  <c r="DQ175" i="17"/>
  <c r="DR175" i="17"/>
  <c r="DS175" i="17"/>
  <c r="DH175" i="17"/>
  <c r="DI175" i="17"/>
  <c r="DJ175" i="17"/>
  <c r="CM175" i="17"/>
  <c r="CJ175" i="17"/>
  <c r="EH174" i="17"/>
  <c r="EG174" i="17"/>
  <c r="EF174" i="17"/>
  <c r="EE174" i="17"/>
  <c r="EB174" i="17"/>
  <c r="EA174" i="17"/>
  <c r="DO174" i="17"/>
  <c r="DP174" i="17"/>
  <c r="DQ174" i="17"/>
  <c r="DR174" i="17"/>
  <c r="DS174" i="17"/>
  <c r="DH174" i="17"/>
  <c r="DI174" i="17"/>
  <c r="DJ174" i="17"/>
  <c r="CM174" i="17"/>
  <c r="CJ174" i="17"/>
  <c r="EH173" i="17"/>
  <c r="EG173" i="17"/>
  <c r="EF173" i="17"/>
  <c r="EE173" i="17"/>
  <c r="EB173" i="17"/>
  <c r="EA173" i="17"/>
  <c r="DO173" i="17"/>
  <c r="DP173" i="17"/>
  <c r="DQ173" i="17"/>
  <c r="DR173" i="17"/>
  <c r="DS173" i="17"/>
  <c r="DH173" i="17"/>
  <c r="DI173" i="17"/>
  <c r="DJ173" i="17"/>
  <c r="CM173" i="17"/>
  <c r="CJ173" i="17"/>
  <c r="EH172" i="17"/>
  <c r="EG172" i="17"/>
  <c r="EF172" i="17"/>
  <c r="EE172" i="17"/>
  <c r="EB172" i="17"/>
  <c r="EA172" i="17"/>
  <c r="DO172" i="17"/>
  <c r="DP172" i="17"/>
  <c r="DQ172" i="17"/>
  <c r="DR172" i="17"/>
  <c r="DS172" i="17"/>
  <c r="DH172" i="17"/>
  <c r="DI172" i="17"/>
  <c r="DJ172" i="17"/>
  <c r="CM172" i="17"/>
  <c r="CJ172" i="17"/>
  <c r="EH171" i="17"/>
  <c r="EG171" i="17"/>
  <c r="EF171" i="17"/>
  <c r="EE171" i="17"/>
  <c r="EB171" i="17"/>
  <c r="EA171" i="17"/>
  <c r="DO171" i="17"/>
  <c r="DP171" i="17"/>
  <c r="DQ171" i="17"/>
  <c r="DR171" i="17"/>
  <c r="DS171" i="17"/>
  <c r="DH171" i="17"/>
  <c r="DI171" i="17"/>
  <c r="DJ171" i="17"/>
  <c r="CM171" i="17"/>
  <c r="CJ171" i="17"/>
  <c r="EH170" i="17"/>
  <c r="EG170" i="17"/>
  <c r="EF170" i="17"/>
  <c r="EE170" i="17"/>
  <c r="EB170" i="17"/>
  <c r="EA170" i="17"/>
  <c r="DO170" i="17"/>
  <c r="DP170" i="17"/>
  <c r="DQ170" i="17"/>
  <c r="DR170" i="17"/>
  <c r="DS170" i="17"/>
  <c r="DH170" i="17"/>
  <c r="DI170" i="17"/>
  <c r="DJ170" i="17"/>
  <c r="CM170" i="17"/>
  <c r="CJ170" i="17"/>
  <c r="EH169" i="17"/>
  <c r="EG169" i="17"/>
  <c r="EF169" i="17"/>
  <c r="EE169" i="17"/>
  <c r="EB169" i="17"/>
  <c r="EA169" i="17"/>
  <c r="DO169" i="17"/>
  <c r="DP169" i="17"/>
  <c r="DQ169" i="17"/>
  <c r="DR169" i="17"/>
  <c r="DS169" i="17"/>
  <c r="DH169" i="17"/>
  <c r="DI169" i="17"/>
  <c r="DJ169" i="17"/>
  <c r="CM169" i="17"/>
  <c r="CJ169" i="17"/>
  <c r="EH168" i="17"/>
  <c r="EG168" i="17"/>
  <c r="EF168" i="17"/>
  <c r="EE168" i="17"/>
  <c r="EB168" i="17"/>
  <c r="EA168" i="17"/>
  <c r="DO168" i="17"/>
  <c r="DP168" i="17"/>
  <c r="DQ168" i="17"/>
  <c r="DR168" i="17"/>
  <c r="DS168" i="17"/>
  <c r="DH168" i="17"/>
  <c r="DI168" i="17"/>
  <c r="DJ168" i="17"/>
  <c r="CM168" i="17"/>
  <c r="CJ168" i="17"/>
  <c r="EH167" i="17"/>
  <c r="EG167" i="17"/>
  <c r="EF167" i="17"/>
  <c r="EE167" i="17"/>
  <c r="EB167" i="17"/>
  <c r="EA167" i="17"/>
  <c r="DO167" i="17"/>
  <c r="DP167" i="17"/>
  <c r="DQ167" i="17"/>
  <c r="DR167" i="17"/>
  <c r="DS167" i="17"/>
  <c r="DH167" i="17"/>
  <c r="DI167" i="17"/>
  <c r="DJ167" i="17"/>
  <c r="CM167" i="17"/>
  <c r="CJ167" i="17"/>
  <c r="EH166" i="17"/>
  <c r="EG166" i="17"/>
  <c r="EF166" i="17"/>
  <c r="EE166" i="17"/>
  <c r="EB166" i="17"/>
  <c r="EA166" i="17"/>
  <c r="DO166" i="17"/>
  <c r="DP166" i="17"/>
  <c r="DQ166" i="17"/>
  <c r="DR166" i="17"/>
  <c r="DS166" i="17"/>
  <c r="DH166" i="17"/>
  <c r="DI166" i="17"/>
  <c r="DJ166" i="17"/>
  <c r="CM166" i="17"/>
  <c r="CJ166" i="17"/>
  <c r="EH165" i="17"/>
  <c r="EG165" i="17"/>
  <c r="EF165" i="17"/>
  <c r="EE165" i="17"/>
  <c r="EB165" i="17"/>
  <c r="EA165" i="17"/>
  <c r="DO165" i="17"/>
  <c r="DP165" i="17"/>
  <c r="DQ165" i="17"/>
  <c r="DR165" i="17"/>
  <c r="DS165" i="17"/>
  <c r="DH165" i="17"/>
  <c r="DI165" i="17"/>
  <c r="DJ165" i="17"/>
  <c r="CM165" i="17"/>
  <c r="CJ165" i="17"/>
  <c r="EH164" i="17"/>
  <c r="EG164" i="17"/>
  <c r="EF164" i="17"/>
  <c r="EE164" i="17"/>
  <c r="EB164" i="17"/>
  <c r="EA164" i="17"/>
  <c r="DO164" i="17"/>
  <c r="DP164" i="17"/>
  <c r="DQ164" i="17"/>
  <c r="DR164" i="17"/>
  <c r="DS164" i="17"/>
  <c r="DH164" i="17"/>
  <c r="DI164" i="17"/>
  <c r="DJ164" i="17"/>
  <c r="CM164" i="17"/>
  <c r="CJ164" i="17"/>
  <c r="EH163" i="17"/>
  <c r="EG163" i="17"/>
  <c r="EF163" i="17"/>
  <c r="EE163" i="17"/>
  <c r="EB163" i="17"/>
  <c r="EA163" i="17"/>
  <c r="DO163" i="17"/>
  <c r="DP163" i="17"/>
  <c r="DQ163" i="17"/>
  <c r="DR163" i="17"/>
  <c r="DS163" i="17"/>
  <c r="DH163" i="17"/>
  <c r="DI163" i="17"/>
  <c r="DJ163" i="17"/>
  <c r="CM163" i="17"/>
  <c r="CJ163" i="17"/>
  <c r="EH162" i="17"/>
  <c r="EG162" i="17"/>
  <c r="EF162" i="17"/>
  <c r="EE162" i="17"/>
  <c r="EB162" i="17"/>
  <c r="EA162" i="17"/>
  <c r="DO162" i="17"/>
  <c r="DP162" i="17"/>
  <c r="DQ162" i="17"/>
  <c r="DR162" i="17"/>
  <c r="DS162" i="17"/>
  <c r="DH162" i="17"/>
  <c r="DI162" i="17"/>
  <c r="DJ162" i="17"/>
  <c r="CM162" i="17"/>
  <c r="CJ162" i="17"/>
  <c r="EH161" i="17"/>
  <c r="EG161" i="17"/>
  <c r="EF161" i="17"/>
  <c r="EE161" i="17"/>
  <c r="EB161" i="17"/>
  <c r="EA161" i="17"/>
  <c r="DO161" i="17"/>
  <c r="DP161" i="17"/>
  <c r="DQ161" i="17"/>
  <c r="DR161" i="17"/>
  <c r="DS161" i="17"/>
  <c r="DH161" i="17"/>
  <c r="DI161" i="17"/>
  <c r="DJ161" i="17"/>
  <c r="CM161" i="17"/>
  <c r="CJ161" i="17"/>
  <c r="EH160" i="17"/>
  <c r="EG160" i="17"/>
  <c r="EF160" i="17"/>
  <c r="EE160" i="17"/>
  <c r="EB160" i="17"/>
  <c r="EA160" i="17"/>
  <c r="DO160" i="17"/>
  <c r="DP160" i="17"/>
  <c r="DQ160" i="17"/>
  <c r="DR160" i="17"/>
  <c r="DS160" i="17"/>
  <c r="DH160" i="17"/>
  <c r="DI160" i="17"/>
  <c r="DJ160" i="17"/>
  <c r="CM160" i="17"/>
  <c r="CJ160" i="17"/>
  <c r="EH159" i="17"/>
  <c r="EG159" i="17"/>
  <c r="EF159" i="17"/>
  <c r="EE159" i="17"/>
  <c r="EB159" i="17"/>
  <c r="EA159" i="17"/>
  <c r="DO159" i="17"/>
  <c r="DP159" i="17"/>
  <c r="DQ159" i="17"/>
  <c r="DR159" i="17"/>
  <c r="DS159" i="17"/>
  <c r="DH159" i="17"/>
  <c r="DI159" i="17"/>
  <c r="DJ159" i="17"/>
  <c r="CM159" i="17"/>
  <c r="CJ159" i="17"/>
  <c r="EH158" i="17"/>
  <c r="EG158" i="17"/>
  <c r="EF158" i="17"/>
  <c r="EE158" i="17"/>
  <c r="EB158" i="17"/>
  <c r="EA158" i="17"/>
  <c r="DO158" i="17"/>
  <c r="DP158" i="17"/>
  <c r="DQ158" i="17"/>
  <c r="DR158" i="17"/>
  <c r="DS158" i="17"/>
  <c r="DH158" i="17"/>
  <c r="DI158" i="17"/>
  <c r="DJ158" i="17"/>
  <c r="CM158" i="17"/>
  <c r="CJ158" i="17"/>
  <c r="EH157" i="17"/>
  <c r="EG157" i="17"/>
  <c r="EF157" i="17"/>
  <c r="EE157" i="17"/>
  <c r="EB157" i="17"/>
  <c r="EA157" i="17"/>
  <c r="DO157" i="17"/>
  <c r="DP157" i="17"/>
  <c r="DQ157" i="17"/>
  <c r="DR157" i="17"/>
  <c r="DS157" i="17"/>
  <c r="DH157" i="17"/>
  <c r="DI157" i="17"/>
  <c r="DJ157" i="17"/>
  <c r="CM157" i="17"/>
  <c r="CJ157" i="17"/>
  <c r="EH156" i="17"/>
  <c r="EG156" i="17"/>
  <c r="EF156" i="17"/>
  <c r="EE156" i="17"/>
  <c r="EB156" i="17"/>
  <c r="EA156" i="17"/>
  <c r="DO156" i="17"/>
  <c r="DP156" i="17"/>
  <c r="DQ156" i="17"/>
  <c r="DR156" i="17"/>
  <c r="DS156" i="17"/>
  <c r="DH156" i="17"/>
  <c r="DI156" i="17"/>
  <c r="DJ156" i="17"/>
  <c r="CM156" i="17"/>
  <c r="CJ156" i="17"/>
  <c r="EH155" i="17"/>
  <c r="EG155" i="17"/>
  <c r="EF155" i="17"/>
  <c r="EE155" i="17"/>
  <c r="EB155" i="17"/>
  <c r="EA155" i="17"/>
  <c r="DO155" i="17"/>
  <c r="DP155" i="17"/>
  <c r="DQ155" i="17"/>
  <c r="DR155" i="17"/>
  <c r="DS155" i="17"/>
  <c r="DH155" i="17"/>
  <c r="DI155" i="17"/>
  <c r="DJ155" i="17"/>
  <c r="CM155" i="17"/>
  <c r="CJ155" i="17"/>
  <c r="EH154" i="17"/>
  <c r="EG154" i="17"/>
  <c r="EF154" i="17"/>
  <c r="EE154" i="17"/>
  <c r="EB154" i="17"/>
  <c r="EA154" i="17"/>
  <c r="DO154" i="17"/>
  <c r="DP154" i="17"/>
  <c r="DQ154" i="17"/>
  <c r="DR154" i="17"/>
  <c r="DS154" i="17"/>
  <c r="DH154" i="17"/>
  <c r="DI154" i="17"/>
  <c r="DJ154" i="17"/>
  <c r="CM154" i="17"/>
  <c r="CJ154" i="17"/>
  <c r="EH153" i="17"/>
  <c r="EG153" i="17"/>
  <c r="EF153" i="17"/>
  <c r="EE153" i="17"/>
  <c r="EB153" i="17"/>
  <c r="EA153" i="17"/>
  <c r="DO153" i="17"/>
  <c r="DP153" i="17"/>
  <c r="DQ153" i="17"/>
  <c r="DR153" i="17"/>
  <c r="DS153" i="17"/>
  <c r="DH153" i="17"/>
  <c r="DI153" i="17"/>
  <c r="DJ153" i="17"/>
  <c r="CM153" i="17"/>
  <c r="CJ153" i="17"/>
  <c r="EH152" i="17"/>
  <c r="EG152" i="17"/>
  <c r="EF152" i="17"/>
  <c r="EE152" i="17"/>
  <c r="EB152" i="17"/>
  <c r="EA152" i="17"/>
  <c r="DO152" i="17"/>
  <c r="DP152" i="17"/>
  <c r="DQ152" i="17"/>
  <c r="DR152" i="17"/>
  <c r="DS152" i="17"/>
  <c r="DH152" i="17"/>
  <c r="DI152" i="17"/>
  <c r="DJ152" i="17"/>
  <c r="CM152" i="17"/>
  <c r="CJ152" i="17"/>
  <c r="EH151" i="17"/>
  <c r="EG151" i="17"/>
  <c r="EF151" i="17"/>
  <c r="EE151" i="17"/>
  <c r="EB151" i="17"/>
  <c r="EA151" i="17"/>
  <c r="DO151" i="17"/>
  <c r="DP151" i="17"/>
  <c r="DQ151" i="17"/>
  <c r="DR151" i="17"/>
  <c r="DS151" i="17"/>
  <c r="DH151" i="17"/>
  <c r="DI151" i="17"/>
  <c r="DJ151" i="17"/>
  <c r="CM151" i="17"/>
  <c r="CJ151" i="17"/>
  <c r="EH150" i="17"/>
  <c r="EG150" i="17"/>
  <c r="EF150" i="17"/>
  <c r="EE150" i="17"/>
  <c r="EB150" i="17"/>
  <c r="EA150" i="17"/>
  <c r="DO150" i="17"/>
  <c r="DP150" i="17"/>
  <c r="DQ150" i="17"/>
  <c r="DR150" i="17"/>
  <c r="DS150" i="17"/>
  <c r="DH150" i="17"/>
  <c r="DI150" i="17"/>
  <c r="DJ150" i="17"/>
  <c r="CM150" i="17"/>
  <c r="CJ150" i="17"/>
  <c r="EH149" i="17"/>
  <c r="EG149" i="17"/>
  <c r="EF149" i="17"/>
  <c r="EE149" i="17"/>
  <c r="EB149" i="17"/>
  <c r="EA149" i="17"/>
  <c r="DO149" i="17"/>
  <c r="DP149" i="17"/>
  <c r="DQ149" i="17"/>
  <c r="DR149" i="17"/>
  <c r="DS149" i="17"/>
  <c r="DH149" i="17"/>
  <c r="DI149" i="17"/>
  <c r="DJ149" i="17"/>
  <c r="CM149" i="17"/>
  <c r="CJ149" i="17"/>
  <c r="EH148" i="17"/>
  <c r="EG148" i="17"/>
  <c r="EF148" i="17"/>
  <c r="EE148" i="17"/>
  <c r="EB148" i="17"/>
  <c r="EA148" i="17"/>
  <c r="DO148" i="17"/>
  <c r="DP148" i="17"/>
  <c r="DQ148" i="17"/>
  <c r="DR148" i="17"/>
  <c r="DS148" i="17"/>
  <c r="DH148" i="17"/>
  <c r="DI148" i="17"/>
  <c r="DJ148" i="17"/>
  <c r="CM148" i="17"/>
  <c r="CJ148" i="17"/>
  <c r="EH147" i="17"/>
  <c r="EG147" i="17"/>
  <c r="EF147" i="17"/>
  <c r="EE147" i="17"/>
  <c r="EB147" i="17"/>
  <c r="EA147" i="17"/>
  <c r="DO147" i="17"/>
  <c r="DP147" i="17"/>
  <c r="DQ147" i="17"/>
  <c r="DR147" i="17"/>
  <c r="DS147" i="17"/>
  <c r="DH147" i="17"/>
  <c r="DI147" i="17"/>
  <c r="DJ147" i="17"/>
  <c r="CM147" i="17"/>
  <c r="CJ147" i="17"/>
  <c r="EH146" i="17"/>
  <c r="EG146" i="17"/>
  <c r="EF146" i="17"/>
  <c r="EE146" i="17"/>
  <c r="EB146" i="17"/>
  <c r="EA146" i="17"/>
  <c r="DO146" i="17"/>
  <c r="DP146" i="17"/>
  <c r="DQ146" i="17"/>
  <c r="DR146" i="17"/>
  <c r="DS146" i="17"/>
  <c r="DH146" i="17"/>
  <c r="DI146" i="17"/>
  <c r="DJ146" i="17"/>
  <c r="CM146" i="17"/>
  <c r="CJ146" i="17"/>
  <c r="EH145" i="17"/>
  <c r="EG145" i="17"/>
  <c r="EF145" i="17"/>
  <c r="EE145" i="17"/>
  <c r="EB145" i="17"/>
  <c r="EA145" i="17"/>
  <c r="DO145" i="17"/>
  <c r="DP145" i="17"/>
  <c r="DQ145" i="17"/>
  <c r="DR145" i="17"/>
  <c r="DS145" i="17"/>
  <c r="DH145" i="17"/>
  <c r="DI145" i="17"/>
  <c r="DJ145" i="17"/>
  <c r="CM145" i="17"/>
  <c r="CJ145" i="17"/>
  <c r="EH144" i="17"/>
  <c r="EG144" i="17"/>
  <c r="EF144" i="17"/>
  <c r="EE144" i="17"/>
  <c r="EB144" i="17"/>
  <c r="EA144" i="17"/>
  <c r="DO144" i="17"/>
  <c r="DP144" i="17"/>
  <c r="DQ144" i="17"/>
  <c r="DR144" i="17"/>
  <c r="DS144" i="17"/>
  <c r="DH144" i="17"/>
  <c r="DI144" i="17"/>
  <c r="DJ144" i="17"/>
  <c r="CM144" i="17"/>
  <c r="CJ144" i="17"/>
  <c r="EH143" i="17"/>
  <c r="EG143" i="17"/>
  <c r="EF143" i="17"/>
  <c r="EE143" i="17"/>
  <c r="EB143" i="17"/>
  <c r="EA143" i="17"/>
  <c r="DO143" i="17"/>
  <c r="DP143" i="17"/>
  <c r="DQ143" i="17"/>
  <c r="DR143" i="17"/>
  <c r="DS143" i="17"/>
  <c r="DH143" i="17"/>
  <c r="DI143" i="17"/>
  <c r="DJ143" i="17"/>
  <c r="CZ143" i="17"/>
  <c r="DC143" i="17"/>
  <c r="DF143" i="17"/>
  <c r="CM143" i="17"/>
  <c r="CJ143" i="17"/>
  <c r="EH142" i="17"/>
  <c r="EG142" i="17"/>
  <c r="EF142" i="17"/>
  <c r="EE142" i="17"/>
  <c r="EB142" i="17"/>
  <c r="EA142" i="17"/>
  <c r="DO142" i="17"/>
  <c r="DP142" i="17"/>
  <c r="DQ142" i="17"/>
  <c r="DR142" i="17"/>
  <c r="DS142" i="17"/>
  <c r="DH142" i="17"/>
  <c r="DI142" i="17"/>
  <c r="DJ142" i="17"/>
  <c r="CZ142" i="17"/>
  <c r="DC142" i="17"/>
  <c r="DF142" i="17"/>
  <c r="CM142" i="17"/>
  <c r="CJ142" i="17"/>
  <c r="EH141" i="17"/>
  <c r="EG141" i="17"/>
  <c r="EF141" i="17"/>
  <c r="EE141" i="17"/>
  <c r="EB141" i="17"/>
  <c r="EA141" i="17"/>
  <c r="DO141" i="17"/>
  <c r="DP141" i="17"/>
  <c r="DQ141" i="17"/>
  <c r="DR141" i="17"/>
  <c r="DS141" i="17"/>
  <c r="DH141" i="17"/>
  <c r="DI141" i="17"/>
  <c r="DJ141" i="17"/>
  <c r="CZ141" i="17"/>
  <c r="DC141" i="17"/>
  <c r="DF141" i="17"/>
  <c r="CM141" i="17"/>
  <c r="CJ141" i="17"/>
  <c r="EH140" i="17"/>
  <c r="EG140" i="17"/>
  <c r="EF140" i="17"/>
  <c r="EE140" i="17"/>
  <c r="EB140" i="17"/>
  <c r="EA140" i="17"/>
  <c r="DO140" i="17"/>
  <c r="DP140" i="17"/>
  <c r="DQ140" i="17"/>
  <c r="DR140" i="17"/>
  <c r="DS140" i="17"/>
  <c r="DH140" i="17"/>
  <c r="DI140" i="17"/>
  <c r="DJ140" i="17"/>
  <c r="CZ140" i="17"/>
  <c r="DC140" i="17"/>
  <c r="DF140" i="17"/>
  <c r="CM140" i="17"/>
  <c r="CJ140" i="17"/>
  <c r="EH139" i="17"/>
  <c r="EG139" i="17"/>
  <c r="EF139" i="17"/>
  <c r="EE139" i="17"/>
  <c r="EB139" i="17"/>
  <c r="EA139" i="17"/>
  <c r="DO139" i="17"/>
  <c r="DP139" i="17"/>
  <c r="DQ139" i="17"/>
  <c r="DR139" i="17"/>
  <c r="DS139" i="17"/>
  <c r="DH139" i="17"/>
  <c r="DI139" i="17"/>
  <c r="DJ139" i="17"/>
  <c r="CZ139" i="17"/>
  <c r="DC139" i="17"/>
  <c r="DF139" i="17"/>
  <c r="CM139" i="17"/>
  <c r="CJ139" i="17"/>
  <c r="EH138" i="17"/>
  <c r="EG138" i="17"/>
  <c r="EF138" i="17"/>
  <c r="EE138" i="17"/>
  <c r="EB138" i="17"/>
  <c r="EA138" i="17"/>
  <c r="DO138" i="17"/>
  <c r="DP138" i="17"/>
  <c r="DQ138" i="17"/>
  <c r="DR138" i="17"/>
  <c r="DS138" i="17"/>
  <c r="DH138" i="17"/>
  <c r="DI138" i="17"/>
  <c r="DJ138" i="17"/>
  <c r="CZ138" i="17"/>
  <c r="DC138" i="17"/>
  <c r="DF138" i="17"/>
  <c r="CM138" i="17"/>
  <c r="CJ138" i="17"/>
  <c r="EH137" i="17"/>
  <c r="EG137" i="17"/>
  <c r="EF137" i="17"/>
  <c r="EE137" i="17"/>
  <c r="EB137" i="17"/>
  <c r="EA137" i="17"/>
  <c r="DO137" i="17"/>
  <c r="DP137" i="17"/>
  <c r="DQ137" i="17"/>
  <c r="DR137" i="17"/>
  <c r="DS137" i="17"/>
  <c r="DH137" i="17"/>
  <c r="DI137" i="17"/>
  <c r="DJ137" i="17"/>
  <c r="CZ137" i="17"/>
  <c r="DC137" i="17"/>
  <c r="DF137" i="17"/>
  <c r="CM137" i="17"/>
  <c r="CJ137" i="17"/>
  <c r="EH136" i="17"/>
  <c r="EG136" i="17"/>
  <c r="EF136" i="17"/>
  <c r="EE136" i="17"/>
  <c r="EB136" i="17"/>
  <c r="EA136" i="17"/>
  <c r="DO136" i="17"/>
  <c r="DP136" i="17"/>
  <c r="DQ136" i="17"/>
  <c r="DR136" i="17"/>
  <c r="DS136" i="17"/>
  <c r="DH136" i="17"/>
  <c r="DI136" i="17"/>
  <c r="DJ136" i="17"/>
  <c r="CZ136" i="17"/>
  <c r="DC136" i="17"/>
  <c r="DF136" i="17"/>
  <c r="CM136" i="17"/>
  <c r="CJ136" i="17"/>
  <c r="EH135" i="17"/>
  <c r="EG135" i="17"/>
  <c r="EF135" i="17"/>
  <c r="EE135" i="17"/>
  <c r="EB135" i="17"/>
  <c r="EA135" i="17"/>
  <c r="DO135" i="17"/>
  <c r="DP135" i="17"/>
  <c r="DQ135" i="17"/>
  <c r="DR135" i="17"/>
  <c r="DS135" i="17"/>
  <c r="DH135" i="17"/>
  <c r="DI135" i="17"/>
  <c r="DJ135" i="17"/>
  <c r="CZ135" i="17"/>
  <c r="DC135" i="17"/>
  <c r="DF135" i="17"/>
  <c r="CM135" i="17"/>
  <c r="CJ135" i="17"/>
  <c r="EH134" i="17"/>
  <c r="EG134" i="17"/>
  <c r="EF134" i="17"/>
  <c r="EE134" i="17"/>
  <c r="EB134" i="17"/>
  <c r="EA134" i="17"/>
  <c r="DO134" i="17"/>
  <c r="DP134" i="17"/>
  <c r="DQ134" i="17"/>
  <c r="DR134" i="17"/>
  <c r="DS134" i="17"/>
  <c r="DH134" i="17"/>
  <c r="DI134" i="17"/>
  <c r="DJ134" i="17"/>
  <c r="CZ134" i="17"/>
  <c r="DC134" i="17"/>
  <c r="DF134" i="17"/>
  <c r="CM134" i="17"/>
  <c r="CJ134" i="17"/>
  <c r="EH133" i="17"/>
  <c r="EG133" i="17"/>
  <c r="EF133" i="17"/>
  <c r="EE133" i="17"/>
  <c r="EB133" i="17"/>
  <c r="EA133" i="17"/>
  <c r="DO133" i="17"/>
  <c r="DP133" i="17"/>
  <c r="DQ133" i="17"/>
  <c r="DR133" i="17"/>
  <c r="DS133" i="17"/>
  <c r="DH133" i="17"/>
  <c r="DI133" i="17"/>
  <c r="DJ133" i="17"/>
  <c r="CZ133" i="17"/>
  <c r="DC133" i="17"/>
  <c r="DF133" i="17"/>
  <c r="CM133" i="17"/>
  <c r="CJ133" i="17"/>
  <c r="EH132" i="17"/>
  <c r="EG132" i="17"/>
  <c r="EF132" i="17"/>
  <c r="EE132" i="17"/>
  <c r="EB132" i="17"/>
  <c r="EA132" i="17"/>
  <c r="DO132" i="17"/>
  <c r="DP132" i="17"/>
  <c r="DQ132" i="17"/>
  <c r="DR132" i="17"/>
  <c r="DS132" i="17"/>
  <c r="DH132" i="17"/>
  <c r="DI132" i="17"/>
  <c r="DJ132" i="17"/>
  <c r="CZ132" i="17"/>
  <c r="DC132" i="17"/>
  <c r="DF132" i="17"/>
  <c r="CM132" i="17"/>
  <c r="CJ132" i="17"/>
  <c r="EH131" i="17"/>
  <c r="EG131" i="17"/>
  <c r="EF131" i="17"/>
  <c r="EE131" i="17"/>
  <c r="EB131" i="17"/>
  <c r="EA131" i="17"/>
  <c r="DO131" i="17"/>
  <c r="DP131" i="17"/>
  <c r="DQ131" i="17"/>
  <c r="DR131" i="17"/>
  <c r="DS131" i="17"/>
  <c r="DH131" i="17"/>
  <c r="DI131" i="17"/>
  <c r="DJ131" i="17"/>
  <c r="CZ131" i="17"/>
  <c r="DC131" i="17"/>
  <c r="DF131" i="17"/>
  <c r="CM131" i="17"/>
  <c r="CJ131" i="17"/>
  <c r="EH130" i="17"/>
  <c r="EG130" i="17"/>
  <c r="EF130" i="17"/>
  <c r="EE130" i="17"/>
  <c r="EB130" i="17"/>
  <c r="EA130" i="17"/>
  <c r="DO130" i="17"/>
  <c r="DP130" i="17"/>
  <c r="DQ130" i="17"/>
  <c r="DR130" i="17"/>
  <c r="DS130" i="17"/>
  <c r="DH130" i="17"/>
  <c r="DI130" i="17"/>
  <c r="DJ130" i="17"/>
  <c r="CZ130" i="17"/>
  <c r="DC130" i="17"/>
  <c r="DF130" i="17"/>
  <c r="CM130" i="17"/>
  <c r="CJ130" i="17"/>
  <c r="EH129" i="17"/>
  <c r="EG129" i="17"/>
  <c r="EF129" i="17"/>
  <c r="EE129" i="17"/>
  <c r="EB129" i="17"/>
  <c r="EA129" i="17"/>
  <c r="DO129" i="17"/>
  <c r="DP129" i="17"/>
  <c r="DQ129" i="17"/>
  <c r="DR129" i="17"/>
  <c r="DS129" i="17"/>
  <c r="DH129" i="17"/>
  <c r="DI129" i="17"/>
  <c r="DJ129" i="17"/>
  <c r="CZ129" i="17"/>
  <c r="DC129" i="17"/>
  <c r="DF129" i="17"/>
  <c r="CM129" i="17"/>
  <c r="CJ129" i="17"/>
  <c r="EH128" i="17"/>
  <c r="EG128" i="17"/>
  <c r="EF128" i="17"/>
  <c r="EE128" i="17"/>
  <c r="EB128" i="17"/>
  <c r="EA128" i="17"/>
  <c r="DO128" i="17"/>
  <c r="DP128" i="17"/>
  <c r="DQ128" i="17"/>
  <c r="DR128" i="17"/>
  <c r="DS128" i="17"/>
  <c r="DH128" i="17"/>
  <c r="DI128" i="17"/>
  <c r="DJ128" i="17"/>
  <c r="CZ128" i="17"/>
  <c r="DC128" i="17"/>
  <c r="DF128" i="17"/>
  <c r="CM128" i="17"/>
  <c r="CJ128" i="17"/>
  <c r="EH127" i="17"/>
  <c r="EG127" i="17"/>
  <c r="EF127" i="17"/>
  <c r="EE127" i="17"/>
  <c r="EB127" i="17"/>
  <c r="EA127" i="17"/>
  <c r="DO127" i="17"/>
  <c r="DP127" i="17"/>
  <c r="DQ127" i="17"/>
  <c r="DR127" i="17"/>
  <c r="DS127" i="17"/>
  <c r="DH127" i="17"/>
  <c r="DI127" i="17"/>
  <c r="DJ127" i="17"/>
  <c r="CZ127" i="17"/>
  <c r="DC127" i="17"/>
  <c r="DF127" i="17"/>
  <c r="CM127" i="17"/>
  <c r="CJ127" i="17"/>
  <c r="EH126" i="17"/>
  <c r="EG126" i="17"/>
  <c r="EF126" i="17"/>
  <c r="EE126" i="17"/>
  <c r="EB126" i="17"/>
  <c r="EA126" i="17"/>
  <c r="DO126" i="17"/>
  <c r="DP126" i="17"/>
  <c r="DQ126" i="17"/>
  <c r="DR126" i="17"/>
  <c r="DS126" i="17"/>
  <c r="DH126" i="17"/>
  <c r="DI126" i="17"/>
  <c r="DJ126" i="17"/>
  <c r="CZ126" i="17"/>
  <c r="DC126" i="17"/>
  <c r="DF126" i="17"/>
  <c r="CM126" i="17"/>
  <c r="CJ126" i="17"/>
  <c r="EH125" i="17"/>
  <c r="EG125" i="17"/>
  <c r="EF125" i="17"/>
  <c r="EE125" i="17"/>
  <c r="EB125" i="17"/>
  <c r="EA125" i="17"/>
  <c r="DO125" i="17"/>
  <c r="DP125" i="17"/>
  <c r="DQ125" i="17"/>
  <c r="DR125" i="17"/>
  <c r="DS125" i="17"/>
  <c r="DH125" i="17"/>
  <c r="DI125" i="17"/>
  <c r="DJ125" i="17"/>
  <c r="CZ125" i="17"/>
  <c r="DC125" i="17"/>
  <c r="DF125" i="17"/>
  <c r="CM125" i="17"/>
  <c r="CJ125" i="17"/>
  <c r="EH124" i="17"/>
  <c r="EG124" i="17"/>
  <c r="EF124" i="17"/>
  <c r="EE124" i="17"/>
  <c r="EB124" i="17"/>
  <c r="EA124" i="17"/>
  <c r="DO124" i="17"/>
  <c r="DP124" i="17"/>
  <c r="DQ124" i="17"/>
  <c r="DR124" i="17"/>
  <c r="DS124" i="17"/>
  <c r="DH124" i="17"/>
  <c r="DI124" i="17"/>
  <c r="DJ124" i="17"/>
  <c r="CZ124" i="17"/>
  <c r="DC124" i="17"/>
  <c r="DF124" i="17"/>
  <c r="CM124" i="17"/>
  <c r="CJ124" i="17"/>
  <c r="EH123" i="17"/>
  <c r="EG123" i="17"/>
  <c r="EF123" i="17"/>
  <c r="EE123" i="17"/>
  <c r="EB123" i="17"/>
  <c r="EA123" i="17"/>
  <c r="DO123" i="17"/>
  <c r="DP123" i="17"/>
  <c r="DQ123" i="17"/>
  <c r="DR123" i="17"/>
  <c r="DS123" i="17"/>
  <c r="DH123" i="17"/>
  <c r="DI123" i="17"/>
  <c r="DJ123" i="17"/>
  <c r="CZ123" i="17"/>
  <c r="DC123" i="17"/>
  <c r="DF123" i="17"/>
  <c r="CM123" i="17"/>
  <c r="CJ123" i="17"/>
  <c r="EH122" i="17"/>
  <c r="EG122" i="17"/>
  <c r="EF122" i="17"/>
  <c r="EE122" i="17"/>
  <c r="EB122" i="17"/>
  <c r="EA122" i="17"/>
  <c r="DO122" i="17"/>
  <c r="DP122" i="17"/>
  <c r="DQ122" i="17"/>
  <c r="DR122" i="17"/>
  <c r="DS122" i="17"/>
  <c r="DH122" i="17"/>
  <c r="DI122" i="17"/>
  <c r="DJ122" i="17"/>
  <c r="CZ122" i="17"/>
  <c r="DC122" i="17"/>
  <c r="DF122" i="17"/>
  <c r="CM122" i="17"/>
  <c r="CJ122" i="17"/>
  <c r="EH121" i="17"/>
  <c r="EG121" i="17"/>
  <c r="EF121" i="17"/>
  <c r="EE121" i="17"/>
  <c r="EB121" i="17"/>
  <c r="EA121" i="17"/>
  <c r="DO121" i="17"/>
  <c r="DP121" i="17"/>
  <c r="DQ121" i="17"/>
  <c r="DR121" i="17"/>
  <c r="DS121" i="17"/>
  <c r="DH121" i="17"/>
  <c r="DI121" i="17"/>
  <c r="DJ121" i="17"/>
  <c r="CZ121" i="17"/>
  <c r="DC121" i="17"/>
  <c r="DF121" i="17"/>
  <c r="CM121" i="17"/>
  <c r="CJ121" i="17"/>
  <c r="EH120" i="17"/>
  <c r="EG120" i="17"/>
  <c r="EF120" i="17"/>
  <c r="EE120" i="17"/>
  <c r="EB120" i="17"/>
  <c r="EA120" i="17"/>
  <c r="DO120" i="17"/>
  <c r="DP120" i="17"/>
  <c r="DQ120" i="17"/>
  <c r="DR120" i="17"/>
  <c r="DS120" i="17"/>
  <c r="DH120" i="17"/>
  <c r="DI120" i="17"/>
  <c r="DJ120" i="17"/>
  <c r="CZ120" i="17"/>
  <c r="DC120" i="17"/>
  <c r="DF120" i="17"/>
  <c r="CM120" i="17"/>
  <c r="CJ120" i="17"/>
  <c r="EH119" i="17"/>
  <c r="EG119" i="17"/>
  <c r="EF119" i="17"/>
  <c r="EE119" i="17"/>
  <c r="EB119" i="17"/>
  <c r="EA119" i="17"/>
  <c r="DO119" i="17"/>
  <c r="DP119" i="17"/>
  <c r="DQ119" i="17"/>
  <c r="DR119" i="17"/>
  <c r="DS119" i="17"/>
  <c r="DH119" i="17"/>
  <c r="DI119" i="17"/>
  <c r="DJ119" i="17"/>
  <c r="CM119" i="17"/>
  <c r="CJ119" i="17"/>
  <c r="EH118" i="17"/>
  <c r="EG118" i="17"/>
  <c r="EF118" i="17"/>
  <c r="EE118" i="17"/>
  <c r="EB118" i="17"/>
  <c r="EA118" i="17"/>
  <c r="DO118" i="17"/>
  <c r="DP118" i="17"/>
  <c r="DQ118" i="17"/>
  <c r="DR118" i="17"/>
  <c r="DS118" i="17"/>
  <c r="DH118" i="17"/>
  <c r="DI118" i="17"/>
  <c r="DJ118" i="17"/>
  <c r="CM118" i="17"/>
  <c r="CJ118" i="17"/>
  <c r="EH117" i="17"/>
  <c r="EG117" i="17"/>
  <c r="EF117" i="17"/>
  <c r="EE117" i="17"/>
  <c r="EB117" i="17"/>
  <c r="EA117" i="17"/>
  <c r="DO117" i="17"/>
  <c r="DP117" i="17"/>
  <c r="DQ117" i="17"/>
  <c r="DR117" i="17"/>
  <c r="DS117" i="17"/>
  <c r="DH117" i="17"/>
  <c r="DI117" i="17"/>
  <c r="DJ117" i="17"/>
  <c r="CM117" i="17"/>
  <c r="CJ117" i="17"/>
  <c r="EH116" i="17"/>
  <c r="EG116" i="17"/>
  <c r="EF116" i="17"/>
  <c r="EE116" i="17"/>
  <c r="EB116" i="17"/>
  <c r="EA116" i="17"/>
  <c r="DO116" i="17"/>
  <c r="DP116" i="17"/>
  <c r="DQ116" i="17"/>
  <c r="DR116" i="17"/>
  <c r="DS116" i="17"/>
  <c r="DH116" i="17"/>
  <c r="DI116" i="17"/>
  <c r="DJ116" i="17"/>
  <c r="CM116" i="17"/>
  <c r="CJ116" i="17"/>
  <c r="EH115" i="17"/>
  <c r="EG115" i="17"/>
  <c r="EF115" i="17"/>
  <c r="EE115" i="17"/>
  <c r="EB115" i="17"/>
  <c r="EA115" i="17"/>
  <c r="DO115" i="17"/>
  <c r="DP115" i="17"/>
  <c r="DQ115" i="17"/>
  <c r="DR115" i="17"/>
  <c r="DS115" i="17"/>
  <c r="DH115" i="17"/>
  <c r="DI115" i="17"/>
  <c r="DJ115" i="17"/>
  <c r="CM115" i="17"/>
  <c r="CJ115" i="17"/>
  <c r="EH114" i="17"/>
  <c r="EG114" i="17"/>
  <c r="EF114" i="17"/>
  <c r="EE114" i="17"/>
  <c r="EB114" i="17"/>
  <c r="EA114" i="17"/>
  <c r="DO114" i="17"/>
  <c r="DP114" i="17"/>
  <c r="DQ114" i="17"/>
  <c r="DR114" i="17"/>
  <c r="DS114" i="17"/>
  <c r="DH114" i="17"/>
  <c r="DI114" i="17"/>
  <c r="DJ114" i="17"/>
  <c r="CM114" i="17"/>
  <c r="CJ114" i="17"/>
  <c r="EH113" i="17"/>
  <c r="EG113" i="17"/>
  <c r="EF113" i="17"/>
  <c r="EE113" i="17"/>
  <c r="EB113" i="17"/>
  <c r="EA113" i="17"/>
  <c r="DO113" i="17"/>
  <c r="DP113" i="17"/>
  <c r="DQ113" i="17"/>
  <c r="DR113" i="17"/>
  <c r="DS113" i="17"/>
  <c r="DH113" i="17"/>
  <c r="DI113" i="17"/>
  <c r="DJ113" i="17"/>
  <c r="CM113" i="17"/>
  <c r="CJ113" i="17"/>
  <c r="EH112" i="17"/>
  <c r="EG112" i="17"/>
  <c r="EF112" i="17"/>
  <c r="EE112" i="17"/>
  <c r="EB112" i="17"/>
  <c r="EA112" i="17"/>
  <c r="DO112" i="17"/>
  <c r="DP112" i="17"/>
  <c r="DQ112" i="17"/>
  <c r="DR112" i="17"/>
  <c r="DS112" i="17"/>
  <c r="DH112" i="17"/>
  <c r="DI112" i="17"/>
  <c r="DJ112" i="17"/>
  <c r="CM112" i="17"/>
  <c r="CJ112" i="17"/>
  <c r="EH111" i="17"/>
  <c r="EG111" i="17"/>
  <c r="EF111" i="17"/>
  <c r="EE111" i="17"/>
  <c r="EB111" i="17"/>
  <c r="EA111" i="17"/>
  <c r="DO111" i="17"/>
  <c r="DP111" i="17"/>
  <c r="DQ111" i="17"/>
  <c r="DR111" i="17"/>
  <c r="DS111" i="17"/>
  <c r="DH111" i="17"/>
  <c r="DI111" i="17"/>
  <c r="DJ111" i="17"/>
  <c r="CM111" i="17"/>
  <c r="CJ111" i="17"/>
  <c r="EH110" i="17"/>
  <c r="EG110" i="17"/>
  <c r="EF110" i="17"/>
  <c r="EE110" i="17"/>
  <c r="EB110" i="17"/>
  <c r="EA110" i="17"/>
  <c r="DO110" i="17"/>
  <c r="DP110" i="17"/>
  <c r="DQ110" i="17"/>
  <c r="DR110" i="17"/>
  <c r="DS110" i="17"/>
  <c r="DH110" i="17"/>
  <c r="DI110" i="17"/>
  <c r="DJ110" i="17"/>
  <c r="CM110" i="17"/>
  <c r="CJ110" i="17"/>
  <c r="EH109" i="17"/>
  <c r="EG109" i="17"/>
  <c r="EF109" i="17"/>
  <c r="EE109" i="17"/>
  <c r="EB109" i="17"/>
  <c r="EA109" i="17"/>
  <c r="DO109" i="17"/>
  <c r="DP109" i="17"/>
  <c r="DQ109" i="17"/>
  <c r="DR109" i="17"/>
  <c r="DS109" i="17"/>
  <c r="DH109" i="17"/>
  <c r="DI109" i="17"/>
  <c r="DJ109" i="17"/>
  <c r="CM109" i="17"/>
  <c r="CJ109" i="17"/>
  <c r="EH108" i="17"/>
  <c r="EG108" i="17"/>
  <c r="EF108" i="17"/>
  <c r="EE108" i="17"/>
  <c r="EB108" i="17"/>
  <c r="EA108" i="17"/>
  <c r="DO108" i="17"/>
  <c r="DP108" i="17"/>
  <c r="DQ108" i="17"/>
  <c r="DR108" i="17"/>
  <c r="DS108" i="17"/>
  <c r="DH108" i="17"/>
  <c r="DI108" i="17"/>
  <c r="DJ108" i="17"/>
  <c r="CM108" i="17"/>
  <c r="CJ108" i="17"/>
  <c r="EH107" i="17"/>
  <c r="EG107" i="17"/>
  <c r="EF107" i="17"/>
  <c r="EE107" i="17"/>
  <c r="EB107" i="17"/>
  <c r="EA107" i="17"/>
  <c r="DO107" i="17"/>
  <c r="DP107" i="17"/>
  <c r="DQ107" i="17"/>
  <c r="DR107" i="17"/>
  <c r="DS107" i="17"/>
  <c r="DH107" i="17"/>
  <c r="DI107" i="17"/>
  <c r="DJ107" i="17"/>
  <c r="CM107" i="17"/>
  <c r="CJ107" i="17"/>
  <c r="EH106" i="17"/>
  <c r="EG106" i="17"/>
  <c r="EF106" i="17"/>
  <c r="EE106" i="17"/>
  <c r="EB106" i="17"/>
  <c r="EA106" i="17"/>
  <c r="DO106" i="17"/>
  <c r="DP106" i="17"/>
  <c r="DQ106" i="17"/>
  <c r="DR106" i="17"/>
  <c r="DS106" i="17"/>
  <c r="DH106" i="17"/>
  <c r="DI106" i="17"/>
  <c r="DJ106" i="17"/>
  <c r="CM106" i="17"/>
  <c r="CJ106" i="17"/>
  <c r="EH105" i="17"/>
  <c r="EG105" i="17"/>
  <c r="EF105" i="17"/>
  <c r="EE105" i="17"/>
  <c r="EB105" i="17"/>
  <c r="EA105" i="17"/>
  <c r="DO105" i="17"/>
  <c r="DP105" i="17"/>
  <c r="DQ105" i="17"/>
  <c r="DR105" i="17"/>
  <c r="DS105" i="17"/>
  <c r="DH105" i="17"/>
  <c r="DI105" i="17"/>
  <c r="DJ105" i="17"/>
  <c r="CM105" i="17"/>
  <c r="CJ105" i="17"/>
  <c r="EH104" i="17"/>
  <c r="EG104" i="17"/>
  <c r="EF104" i="17"/>
  <c r="EE104" i="17"/>
  <c r="EB104" i="17"/>
  <c r="EA104" i="17"/>
  <c r="DO104" i="17"/>
  <c r="DP104" i="17"/>
  <c r="DQ104" i="17"/>
  <c r="DR104" i="17"/>
  <c r="DS104" i="17"/>
  <c r="DH104" i="17"/>
  <c r="DI104" i="17"/>
  <c r="DJ104" i="17"/>
  <c r="CM104" i="17"/>
  <c r="CJ104" i="17"/>
  <c r="EH103" i="17"/>
  <c r="EG103" i="17"/>
  <c r="EF103" i="17"/>
  <c r="EE103" i="17"/>
  <c r="EB103" i="17"/>
  <c r="EA103" i="17"/>
  <c r="DO103" i="17"/>
  <c r="DP103" i="17"/>
  <c r="DQ103" i="17"/>
  <c r="DR103" i="17"/>
  <c r="DS103" i="17"/>
  <c r="DH103" i="17"/>
  <c r="DI103" i="17"/>
  <c r="DJ103" i="17"/>
  <c r="CM103" i="17"/>
  <c r="CJ103" i="17"/>
  <c r="EH102" i="17"/>
  <c r="EG102" i="17"/>
  <c r="EF102" i="17"/>
  <c r="EE102" i="17"/>
  <c r="EB102" i="17"/>
  <c r="EA102" i="17"/>
  <c r="DO102" i="17"/>
  <c r="DP102" i="17"/>
  <c r="DQ102" i="17"/>
  <c r="DR102" i="17"/>
  <c r="DS102" i="17"/>
  <c r="DH102" i="17"/>
  <c r="DI102" i="17"/>
  <c r="DJ102" i="17"/>
  <c r="CM102" i="17"/>
  <c r="CJ102" i="17"/>
  <c r="EH101" i="17"/>
  <c r="EG101" i="17"/>
  <c r="EF101" i="17"/>
  <c r="EE101" i="17"/>
  <c r="EB101" i="17"/>
  <c r="EA101" i="17"/>
  <c r="DO101" i="17"/>
  <c r="DP101" i="17"/>
  <c r="DQ101" i="17"/>
  <c r="DR101" i="17"/>
  <c r="DS101" i="17"/>
  <c r="DH101" i="17"/>
  <c r="DI101" i="17"/>
  <c r="DJ101" i="17"/>
  <c r="CM101" i="17"/>
  <c r="CJ101" i="17"/>
  <c r="EH100" i="17"/>
  <c r="EG100" i="17"/>
  <c r="EF100" i="17"/>
  <c r="EE100" i="17"/>
  <c r="EB100" i="17"/>
  <c r="EA100" i="17"/>
  <c r="DO100" i="17"/>
  <c r="DP100" i="17"/>
  <c r="DQ100" i="17"/>
  <c r="DR100" i="17"/>
  <c r="DS100" i="17"/>
  <c r="DH100" i="17"/>
  <c r="DI100" i="17"/>
  <c r="DJ100" i="17"/>
  <c r="CM100" i="17"/>
  <c r="CJ100" i="17"/>
  <c r="EL99" i="17"/>
  <c r="EK99" i="17"/>
  <c r="EJ99" i="17"/>
  <c r="EI99" i="17"/>
  <c r="EH99" i="17"/>
  <c r="EG99" i="17"/>
  <c r="EF99" i="17"/>
  <c r="EE99" i="17"/>
  <c r="ED99" i="17"/>
  <c r="EC99" i="17"/>
  <c r="EB99" i="17"/>
  <c r="EA99" i="17"/>
  <c r="DO99" i="17"/>
  <c r="DP99" i="17"/>
  <c r="DQ99" i="17"/>
  <c r="DR99" i="17"/>
  <c r="DS99" i="17"/>
  <c r="DT99" i="17"/>
  <c r="DU99" i="17"/>
  <c r="DV99" i="17"/>
  <c r="DW99" i="17"/>
  <c r="DX99" i="17"/>
  <c r="DY99" i="17"/>
  <c r="DH99" i="17"/>
  <c r="DI99" i="17"/>
  <c r="DJ99" i="17"/>
  <c r="DK99" i="17"/>
  <c r="DL99" i="17"/>
  <c r="DM99" i="17"/>
  <c r="DN99" i="17"/>
  <c r="CZ99" i="17"/>
  <c r="DA99" i="17"/>
  <c r="DB99" i="17"/>
  <c r="CM99" i="17"/>
  <c r="CN99" i="17"/>
  <c r="CO99" i="17"/>
  <c r="CJ99" i="17"/>
  <c r="CK99" i="17"/>
  <c r="CL99" i="17"/>
  <c r="EL98" i="17"/>
  <c r="EK98" i="17"/>
  <c r="EJ98" i="17"/>
  <c r="EI98" i="17"/>
  <c r="EH98" i="17"/>
  <c r="EG98" i="17"/>
  <c r="EF98" i="17"/>
  <c r="EE98" i="17"/>
  <c r="ED98" i="17"/>
  <c r="EC98" i="17"/>
  <c r="EB98" i="17"/>
  <c r="EA98" i="17"/>
  <c r="DO98" i="17"/>
  <c r="DP98" i="17"/>
  <c r="DQ98" i="17"/>
  <c r="DR98" i="17"/>
  <c r="DS98" i="17"/>
  <c r="DT98" i="17"/>
  <c r="DU98" i="17"/>
  <c r="DV98" i="17"/>
  <c r="DW98" i="17"/>
  <c r="DX98" i="17"/>
  <c r="DY98" i="17"/>
  <c r="DH98" i="17"/>
  <c r="DI98" i="17"/>
  <c r="DJ98" i="17"/>
  <c r="DK98" i="17"/>
  <c r="DL98" i="17"/>
  <c r="DM98" i="17"/>
  <c r="DN98" i="17"/>
  <c r="CZ98" i="17"/>
  <c r="DA98" i="17"/>
  <c r="DB98" i="17"/>
  <c r="CM98" i="17"/>
  <c r="CN98" i="17"/>
  <c r="CO98" i="17"/>
  <c r="CJ98" i="17"/>
  <c r="CK98" i="17"/>
  <c r="CL98" i="17"/>
  <c r="EL97" i="17"/>
  <c r="EK97" i="17"/>
  <c r="EJ97" i="17"/>
  <c r="EI97" i="17"/>
  <c r="EH97" i="17"/>
  <c r="EG97" i="17"/>
  <c r="EF97" i="17"/>
  <c r="EE97" i="17"/>
  <c r="ED97" i="17"/>
  <c r="EC97" i="17"/>
  <c r="EB97" i="17"/>
  <c r="EA97" i="17"/>
  <c r="DO97" i="17"/>
  <c r="DP97" i="17"/>
  <c r="DQ97" i="17"/>
  <c r="DR97" i="17"/>
  <c r="DS97" i="17"/>
  <c r="DT97" i="17"/>
  <c r="DU97" i="17"/>
  <c r="DV97" i="17"/>
  <c r="DW97" i="17"/>
  <c r="DX97" i="17"/>
  <c r="DY97" i="17"/>
  <c r="DH97" i="17"/>
  <c r="DI97" i="17"/>
  <c r="DJ97" i="17"/>
  <c r="DK97" i="17"/>
  <c r="DL97" i="17"/>
  <c r="DM97" i="17"/>
  <c r="DN97" i="17"/>
  <c r="CZ97" i="17"/>
  <c r="DA97" i="17"/>
  <c r="DB97" i="17"/>
  <c r="CM97" i="17"/>
  <c r="CN97" i="17"/>
  <c r="CO97" i="17"/>
  <c r="CJ97" i="17"/>
  <c r="CK97" i="17"/>
  <c r="CL97" i="17"/>
  <c r="EL96" i="17"/>
  <c r="EK96" i="17"/>
  <c r="EJ96" i="17"/>
  <c r="EI96" i="17"/>
  <c r="EH96" i="17"/>
  <c r="EG96" i="17"/>
  <c r="EF96" i="17"/>
  <c r="EE96" i="17"/>
  <c r="ED96" i="17"/>
  <c r="EC96" i="17"/>
  <c r="EB96" i="17"/>
  <c r="EA96" i="17"/>
  <c r="DO96" i="17"/>
  <c r="DP96" i="17"/>
  <c r="DQ96" i="17"/>
  <c r="DR96" i="17"/>
  <c r="DS96" i="17"/>
  <c r="DT96" i="17"/>
  <c r="DU96" i="17"/>
  <c r="DV96" i="17"/>
  <c r="DW96" i="17"/>
  <c r="DX96" i="17"/>
  <c r="DY96" i="17"/>
  <c r="DH96" i="17"/>
  <c r="DI96" i="17"/>
  <c r="DJ96" i="17"/>
  <c r="DK96" i="17"/>
  <c r="DL96" i="17"/>
  <c r="DM96" i="17"/>
  <c r="DN96" i="17"/>
  <c r="CZ96" i="17"/>
  <c r="DA96" i="17"/>
  <c r="DB96" i="17"/>
  <c r="CM96" i="17"/>
  <c r="CN96" i="17"/>
  <c r="CO96" i="17"/>
  <c r="CJ96" i="17"/>
  <c r="CK96" i="17"/>
  <c r="CL96" i="17"/>
  <c r="EL95" i="17"/>
  <c r="EK95" i="17"/>
  <c r="EJ95" i="17"/>
  <c r="EI95" i="17"/>
  <c r="EH95" i="17"/>
  <c r="EG95" i="17"/>
  <c r="EF95" i="17"/>
  <c r="EE95" i="17"/>
  <c r="ED95" i="17"/>
  <c r="EC95" i="17"/>
  <c r="EB95" i="17"/>
  <c r="EA95" i="17"/>
  <c r="DO95" i="17"/>
  <c r="DP95" i="17"/>
  <c r="DQ95" i="17"/>
  <c r="DR95" i="17"/>
  <c r="DS95" i="17"/>
  <c r="DT95" i="17"/>
  <c r="DU95" i="17"/>
  <c r="DV95" i="17"/>
  <c r="DW95" i="17"/>
  <c r="DX95" i="17"/>
  <c r="DY95" i="17"/>
  <c r="DH95" i="17"/>
  <c r="DI95" i="17"/>
  <c r="DJ95" i="17"/>
  <c r="DK95" i="17"/>
  <c r="DL95" i="17"/>
  <c r="DM95" i="17"/>
  <c r="DN95" i="17"/>
  <c r="CZ95" i="17"/>
  <c r="DA95" i="17"/>
  <c r="DB95" i="17"/>
  <c r="CM95" i="17"/>
  <c r="CN95" i="17"/>
  <c r="CO95" i="17"/>
  <c r="CJ95" i="17"/>
  <c r="CK95" i="17"/>
  <c r="CL95" i="17"/>
  <c r="EL94" i="17"/>
  <c r="EK94" i="17"/>
  <c r="EJ94" i="17"/>
  <c r="EI94" i="17"/>
  <c r="EH94" i="17"/>
  <c r="EG94" i="17"/>
  <c r="EF94" i="17"/>
  <c r="EE94" i="17"/>
  <c r="ED94" i="17"/>
  <c r="EC94" i="17"/>
  <c r="EB94" i="17"/>
  <c r="EA94" i="17"/>
  <c r="DO94" i="17"/>
  <c r="DP94" i="17"/>
  <c r="DQ94" i="17"/>
  <c r="DR94" i="17"/>
  <c r="DS94" i="17"/>
  <c r="DT94" i="17"/>
  <c r="DU94" i="17"/>
  <c r="DV94" i="17"/>
  <c r="DW94" i="17"/>
  <c r="DX94" i="17"/>
  <c r="DY94" i="17"/>
  <c r="DH94" i="17"/>
  <c r="DI94" i="17"/>
  <c r="DJ94" i="17"/>
  <c r="DK94" i="17"/>
  <c r="DL94" i="17"/>
  <c r="DM94" i="17"/>
  <c r="DN94" i="17"/>
  <c r="CZ94" i="17"/>
  <c r="DA94" i="17"/>
  <c r="DB94" i="17"/>
  <c r="CM94" i="17"/>
  <c r="CN94" i="17"/>
  <c r="CO94" i="17"/>
  <c r="CJ94" i="17"/>
  <c r="CK94" i="17"/>
  <c r="CL94" i="17"/>
  <c r="EL93" i="17"/>
  <c r="EK93" i="17"/>
  <c r="EJ93" i="17"/>
  <c r="EI93" i="17"/>
  <c r="EH93" i="17"/>
  <c r="EG93" i="17"/>
  <c r="EF93" i="17"/>
  <c r="EE93" i="17"/>
  <c r="ED93" i="17"/>
  <c r="EC93" i="17"/>
  <c r="EB93" i="17"/>
  <c r="EA93" i="17"/>
  <c r="DO93" i="17"/>
  <c r="DP93" i="17"/>
  <c r="DQ93" i="17"/>
  <c r="DR93" i="17"/>
  <c r="DS93" i="17"/>
  <c r="DT93" i="17"/>
  <c r="DU93" i="17"/>
  <c r="DV93" i="17"/>
  <c r="DW93" i="17"/>
  <c r="DX93" i="17"/>
  <c r="DY93" i="17"/>
  <c r="DH93" i="17"/>
  <c r="DI93" i="17"/>
  <c r="DJ93" i="17"/>
  <c r="DK93" i="17"/>
  <c r="DL93" i="17"/>
  <c r="DM93" i="17"/>
  <c r="DN93" i="17"/>
  <c r="CZ93" i="17"/>
  <c r="DA93" i="17"/>
  <c r="DB93" i="17"/>
  <c r="CM93" i="17"/>
  <c r="CN93" i="17"/>
  <c r="CO93" i="17"/>
  <c r="CJ93" i="17"/>
  <c r="CK93" i="17"/>
  <c r="CL93" i="17"/>
  <c r="EL92" i="17"/>
  <c r="EK92" i="17"/>
  <c r="EJ92" i="17"/>
  <c r="EI92" i="17"/>
  <c r="EH92" i="17"/>
  <c r="EG92" i="17"/>
  <c r="EF92" i="17"/>
  <c r="EE92" i="17"/>
  <c r="ED92" i="17"/>
  <c r="EC92" i="17"/>
  <c r="EB92" i="17"/>
  <c r="EA92" i="17"/>
  <c r="DO92" i="17"/>
  <c r="DP92" i="17"/>
  <c r="DQ92" i="17"/>
  <c r="DR92" i="17"/>
  <c r="DS92" i="17"/>
  <c r="DT92" i="17"/>
  <c r="DU92" i="17"/>
  <c r="DV92" i="17"/>
  <c r="DW92" i="17"/>
  <c r="DX92" i="17"/>
  <c r="DY92" i="17"/>
  <c r="DH92" i="17"/>
  <c r="DI92" i="17"/>
  <c r="DJ92" i="17"/>
  <c r="DK92" i="17"/>
  <c r="DL92" i="17"/>
  <c r="DM92" i="17"/>
  <c r="DN92" i="17"/>
  <c r="CZ92" i="17"/>
  <c r="DA92" i="17"/>
  <c r="DB92" i="17"/>
  <c r="CM92" i="17"/>
  <c r="CN92" i="17"/>
  <c r="CO92" i="17"/>
  <c r="CJ92" i="17"/>
  <c r="CK92" i="17"/>
  <c r="CL92" i="17"/>
  <c r="EL91" i="17"/>
  <c r="EK91" i="17"/>
  <c r="EJ91" i="17"/>
  <c r="EI91" i="17"/>
  <c r="EH91" i="17"/>
  <c r="EG91" i="17"/>
  <c r="EF91" i="17"/>
  <c r="EE91" i="17"/>
  <c r="ED91" i="17"/>
  <c r="EC91" i="17"/>
  <c r="EB91" i="17"/>
  <c r="EA91" i="17"/>
  <c r="DO91" i="17"/>
  <c r="DP91" i="17"/>
  <c r="DQ91" i="17"/>
  <c r="DR91" i="17"/>
  <c r="DS91" i="17"/>
  <c r="DT91" i="17"/>
  <c r="DU91" i="17"/>
  <c r="DV91" i="17"/>
  <c r="DW91" i="17"/>
  <c r="DX91" i="17"/>
  <c r="DY91" i="17"/>
  <c r="DH91" i="17"/>
  <c r="DI91" i="17"/>
  <c r="DJ91" i="17"/>
  <c r="DK91" i="17"/>
  <c r="DL91" i="17"/>
  <c r="DM91" i="17"/>
  <c r="DN91" i="17"/>
  <c r="CZ91" i="17"/>
  <c r="DA91" i="17"/>
  <c r="DB91" i="17"/>
  <c r="CM91" i="17"/>
  <c r="CN91" i="17"/>
  <c r="CO91" i="17"/>
  <c r="CJ91" i="17"/>
  <c r="CK91" i="17"/>
  <c r="CL91" i="17"/>
  <c r="EL90" i="17"/>
  <c r="EK90" i="17"/>
  <c r="EJ90" i="17"/>
  <c r="EI90" i="17"/>
  <c r="EH90" i="17"/>
  <c r="EG90" i="17"/>
  <c r="EF90" i="17"/>
  <c r="EE90" i="17"/>
  <c r="ED90" i="17"/>
  <c r="EC90" i="17"/>
  <c r="EB90" i="17"/>
  <c r="EA90" i="17"/>
  <c r="DO90" i="17"/>
  <c r="DP90" i="17"/>
  <c r="DQ90" i="17"/>
  <c r="DR90" i="17"/>
  <c r="DS90" i="17"/>
  <c r="DT90" i="17"/>
  <c r="DU90" i="17"/>
  <c r="DV90" i="17"/>
  <c r="DW90" i="17"/>
  <c r="DX90" i="17"/>
  <c r="DY90" i="17"/>
  <c r="DH90" i="17"/>
  <c r="DI90" i="17"/>
  <c r="DJ90" i="17"/>
  <c r="DK90" i="17"/>
  <c r="DL90" i="17"/>
  <c r="DM90" i="17"/>
  <c r="DN90" i="17"/>
  <c r="CZ90" i="17"/>
  <c r="DA90" i="17"/>
  <c r="DB90" i="17"/>
  <c r="CM90" i="17"/>
  <c r="CN90" i="17"/>
  <c r="CO90" i="17"/>
  <c r="CJ90" i="17"/>
  <c r="CK90" i="17"/>
  <c r="CL90" i="17"/>
  <c r="EL89" i="17"/>
  <c r="EK89" i="17"/>
  <c r="EJ89" i="17"/>
  <c r="EI89" i="17"/>
  <c r="EH89" i="17"/>
  <c r="EG89" i="17"/>
  <c r="EF89" i="17"/>
  <c r="EE89" i="17"/>
  <c r="ED89" i="17"/>
  <c r="EC89" i="17"/>
  <c r="EB89" i="17"/>
  <c r="EA89" i="17"/>
  <c r="DO89" i="17"/>
  <c r="DP89" i="17"/>
  <c r="DQ89" i="17"/>
  <c r="DR89" i="17"/>
  <c r="DS89" i="17"/>
  <c r="DT89" i="17"/>
  <c r="DU89" i="17"/>
  <c r="DV89" i="17"/>
  <c r="DW89" i="17"/>
  <c r="DX89" i="17"/>
  <c r="DY89" i="17"/>
  <c r="DH89" i="17"/>
  <c r="DI89" i="17"/>
  <c r="DJ89" i="17"/>
  <c r="DK89" i="17"/>
  <c r="DL89" i="17"/>
  <c r="DM89" i="17"/>
  <c r="DN89" i="17"/>
  <c r="CZ89" i="17"/>
  <c r="DA89" i="17"/>
  <c r="DB89" i="17"/>
  <c r="CM89" i="17"/>
  <c r="CN89" i="17"/>
  <c r="CO89" i="17"/>
  <c r="CJ89" i="17"/>
  <c r="CK89" i="17"/>
  <c r="CL89" i="17"/>
  <c r="EL88" i="17"/>
  <c r="EK88" i="17"/>
  <c r="EJ88" i="17"/>
  <c r="EI88" i="17"/>
  <c r="EH88" i="17"/>
  <c r="EG88" i="17"/>
  <c r="EF88" i="17"/>
  <c r="EE88" i="17"/>
  <c r="ED88" i="17"/>
  <c r="EC88" i="17"/>
  <c r="EB88" i="17"/>
  <c r="EA88" i="17"/>
  <c r="DO88" i="17"/>
  <c r="DP88" i="17"/>
  <c r="DQ88" i="17"/>
  <c r="DR88" i="17"/>
  <c r="DS88" i="17"/>
  <c r="DT88" i="17"/>
  <c r="DU88" i="17"/>
  <c r="DV88" i="17"/>
  <c r="DW88" i="17"/>
  <c r="DX88" i="17"/>
  <c r="DY88" i="17"/>
  <c r="DH88" i="17"/>
  <c r="DI88" i="17"/>
  <c r="DJ88" i="17"/>
  <c r="DK88" i="17"/>
  <c r="DL88" i="17"/>
  <c r="DM88" i="17"/>
  <c r="DN88" i="17"/>
  <c r="CZ88" i="17"/>
  <c r="DA88" i="17"/>
  <c r="DB88" i="17"/>
  <c r="CM88" i="17"/>
  <c r="CN88" i="17"/>
  <c r="CO88" i="17"/>
  <c r="CJ88" i="17"/>
  <c r="CK88" i="17"/>
  <c r="CL88" i="17"/>
  <c r="EL87" i="17"/>
  <c r="EK87" i="17"/>
  <c r="EJ87" i="17"/>
  <c r="EI87" i="17"/>
  <c r="EH87" i="17"/>
  <c r="EG87" i="17"/>
  <c r="EF87" i="17"/>
  <c r="EE87" i="17"/>
  <c r="ED87" i="17"/>
  <c r="EC87" i="17"/>
  <c r="EB87" i="17"/>
  <c r="EA87" i="17"/>
  <c r="DO87" i="17"/>
  <c r="DP87" i="17"/>
  <c r="DQ87" i="17"/>
  <c r="DR87" i="17"/>
  <c r="DS87" i="17"/>
  <c r="DT87" i="17"/>
  <c r="DU87" i="17"/>
  <c r="DV87" i="17"/>
  <c r="DW87" i="17"/>
  <c r="DX87" i="17"/>
  <c r="DY87" i="17"/>
  <c r="DH87" i="17"/>
  <c r="DI87" i="17"/>
  <c r="DJ87" i="17"/>
  <c r="DK87" i="17"/>
  <c r="DL87" i="17"/>
  <c r="DM87" i="17"/>
  <c r="DN87" i="17"/>
  <c r="CZ87" i="17"/>
  <c r="DA87" i="17"/>
  <c r="DB87" i="17"/>
  <c r="CM87" i="17"/>
  <c r="CN87" i="17"/>
  <c r="CO87" i="17"/>
  <c r="CJ87" i="17"/>
  <c r="CK87" i="17"/>
  <c r="CL87" i="17"/>
  <c r="EL86" i="17"/>
  <c r="EK86" i="17"/>
  <c r="EJ86" i="17"/>
  <c r="EI86" i="17"/>
  <c r="EH86" i="17"/>
  <c r="EG86" i="17"/>
  <c r="EF86" i="17"/>
  <c r="EE86" i="17"/>
  <c r="ED86" i="17"/>
  <c r="EC86" i="17"/>
  <c r="EB86" i="17"/>
  <c r="EA86" i="17"/>
  <c r="DO86" i="17"/>
  <c r="DP86" i="17"/>
  <c r="DQ86" i="17"/>
  <c r="DR86" i="17"/>
  <c r="DS86" i="17"/>
  <c r="DT86" i="17"/>
  <c r="DU86" i="17"/>
  <c r="DV86" i="17"/>
  <c r="DW86" i="17"/>
  <c r="DX86" i="17"/>
  <c r="DY86" i="17"/>
  <c r="DH86" i="17"/>
  <c r="DI86" i="17"/>
  <c r="DJ86" i="17"/>
  <c r="DK86" i="17"/>
  <c r="DL86" i="17"/>
  <c r="DM86" i="17"/>
  <c r="DN86" i="17"/>
  <c r="CZ86" i="17"/>
  <c r="DA86" i="17"/>
  <c r="DB86" i="17"/>
  <c r="CM86" i="17"/>
  <c r="CN86" i="17"/>
  <c r="CO86" i="17"/>
  <c r="CJ86" i="17"/>
  <c r="CK86" i="17"/>
  <c r="CL86" i="17"/>
  <c r="EL85" i="17"/>
  <c r="EK85" i="17"/>
  <c r="EJ85" i="17"/>
  <c r="EI85" i="17"/>
  <c r="EH85" i="17"/>
  <c r="EG85" i="17"/>
  <c r="EF85" i="17"/>
  <c r="EE85" i="17"/>
  <c r="ED85" i="17"/>
  <c r="EC85" i="17"/>
  <c r="EB85" i="17"/>
  <c r="EA85" i="17"/>
  <c r="DO85" i="17"/>
  <c r="DP85" i="17"/>
  <c r="DQ85" i="17"/>
  <c r="DR85" i="17"/>
  <c r="DS85" i="17"/>
  <c r="DT85" i="17"/>
  <c r="DU85" i="17"/>
  <c r="DV85" i="17"/>
  <c r="DW85" i="17"/>
  <c r="DX85" i="17"/>
  <c r="DY85" i="17"/>
  <c r="DH85" i="17"/>
  <c r="DI85" i="17"/>
  <c r="DJ85" i="17"/>
  <c r="DK85" i="17"/>
  <c r="DL85" i="17"/>
  <c r="DM85" i="17"/>
  <c r="DN85" i="17"/>
  <c r="CZ85" i="17"/>
  <c r="DA85" i="17"/>
  <c r="DB85" i="17"/>
  <c r="CM85" i="17"/>
  <c r="CN85" i="17"/>
  <c r="CO85" i="17"/>
  <c r="CJ85" i="17"/>
  <c r="CK85" i="17"/>
  <c r="CL85" i="17"/>
  <c r="EL84" i="17"/>
  <c r="EK84" i="17"/>
  <c r="EJ84" i="17"/>
  <c r="EI84" i="17"/>
  <c r="EH84" i="17"/>
  <c r="EG84" i="17"/>
  <c r="EF84" i="17"/>
  <c r="EE84" i="17"/>
  <c r="ED84" i="17"/>
  <c r="EC84" i="17"/>
  <c r="EB84" i="17"/>
  <c r="EA84" i="17"/>
  <c r="DO84" i="17"/>
  <c r="DP84" i="17"/>
  <c r="DQ84" i="17"/>
  <c r="DR84" i="17"/>
  <c r="DS84" i="17"/>
  <c r="DT84" i="17"/>
  <c r="DU84" i="17"/>
  <c r="DV84" i="17"/>
  <c r="DW84" i="17"/>
  <c r="DX84" i="17"/>
  <c r="DY84" i="17"/>
  <c r="DH84" i="17"/>
  <c r="DI84" i="17"/>
  <c r="DJ84" i="17"/>
  <c r="DK84" i="17"/>
  <c r="DL84" i="17"/>
  <c r="DM84" i="17"/>
  <c r="DN84" i="17"/>
  <c r="CZ84" i="17"/>
  <c r="DA84" i="17"/>
  <c r="DB84" i="17"/>
  <c r="CM84" i="17"/>
  <c r="CN84" i="17"/>
  <c r="CO84" i="17"/>
  <c r="CJ84" i="17"/>
  <c r="CK84" i="17"/>
  <c r="CL84" i="17"/>
  <c r="EL83" i="17"/>
  <c r="EK83" i="17"/>
  <c r="EJ83" i="17"/>
  <c r="EI83" i="17"/>
  <c r="EH83" i="17"/>
  <c r="EG83" i="17"/>
  <c r="EF83" i="17"/>
  <c r="EE83" i="17"/>
  <c r="ED83" i="17"/>
  <c r="EC83" i="17"/>
  <c r="EB83" i="17"/>
  <c r="EA83" i="17"/>
  <c r="DO83" i="17"/>
  <c r="DP83" i="17"/>
  <c r="DQ83" i="17"/>
  <c r="DR83" i="17"/>
  <c r="DS83" i="17"/>
  <c r="DT83" i="17"/>
  <c r="DU83" i="17"/>
  <c r="DV83" i="17"/>
  <c r="DW83" i="17"/>
  <c r="DX83" i="17"/>
  <c r="DY83" i="17"/>
  <c r="DH83" i="17"/>
  <c r="DI83" i="17"/>
  <c r="DJ83" i="17"/>
  <c r="DK83" i="17"/>
  <c r="DL83" i="17"/>
  <c r="DM83" i="17"/>
  <c r="DN83" i="17"/>
  <c r="CZ83" i="17"/>
  <c r="DA83" i="17"/>
  <c r="DB83" i="17"/>
  <c r="CM83" i="17"/>
  <c r="CN83" i="17"/>
  <c r="CO83" i="17"/>
  <c r="CJ83" i="17"/>
  <c r="CK83" i="17"/>
  <c r="CL83" i="17"/>
  <c r="EL82" i="17"/>
  <c r="EK82" i="17"/>
  <c r="EJ82" i="17"/>
  <c r="EI82" i="17"/>
  <c r="EH82" i="17"/>
  <c r="EG82" i="17"/>
  <c r="EF82" i="17"/>
  <c r="EE82" i="17"/>
  <c r="ED82" i="17"/>
  <c r="EC82" i="17"/>
  <c r="EB82" i="17"/>
  <c r="EA82" i="17"/>
  <c r="DO82" i="17"/>
  <c r="DP82" i="17"/>
  <c r="DQ82" i="17"/>
  <c r="DR82" i="17"/>
  <c r="DS82" i="17"/>
  <c r="DT82" i="17"/>
  <c r="DU82" i="17"/>
  <c r="DV82" i="17"/>
  <c r="DW82" i="17"/>
  <c r="DX82" i="17"/>
  <c r="DY82" i="17"/>
  <c r="DH82" i="17"/>
  <c r="DI82" i="17"/>
  <c r="DJ82" i="17"/>
  <c r="DK82" i="17"/>
  <c r="DL82" i="17"/>
  <c r="DM82" i="17"/>
  <c r="DN82" i="17"/>
  <c r="CZ82" i="17"/>
  <c r="DA82" i="17"/>
  <c r="DB82" i="17"/>
  <c r="CM82" i="17"/>
  <c r="CN82" i="17"/>
  <c r="CO82" i="17"/>
  <c r="CJ82" i="17"/>
  <c r="CK82" i="17"/>
  <c r="CL82" i="17"/>
  <c r="EL81" i="17"/>
  <c r="EK81" i="17"/>
  <c r="EJ81" i="17"/>
  <c r="EI81" i="17"/>
  <c r="EH81" i="17"/>
  <c r="EG81" i="17"/>
  <c r="EF81" i="17"/>
  <c r="EE81" i="17"/>
  <c r="ED81" i="17"/>
  <c r="EC81" i="17"/>
  <c r="EB81" i="17"/>
  <c r="EA81" i="17"/>
  <c r="DO81" i="17"/>
  <c r="DP81" i="17"/>
  <c r="DQ81" i="17"/>
  <c r="DR81" i="17"/>
  <c r="DS81" i="17"/>
  <c r="DT81" i="17"/>
  <c r="DU81" i="17"/>
  <c r="DV81" i="17"/>
  <c r="DW81" i="17"/>
  <c r="DX81" i="17"/>
  <c r="DY81" i="17"/>
  <c r="DH81" i="17"/>
  <c r="DI81" i="17"/>
  <c r="DJ81" i="17"/>
  <c r="DK81" i="17"/>
  <c r="DL81" i="17"/>
  <c r="DM81" i="17"/>
  <c r="DN81" i="17"/>
  <c r="CZ81" i="17"/>
  <c r="DA81" i="17"/>
  <c r="DB81" i="17"/>
  <c r="CM81" i="17"/>
  <c r="CN81" i="17"/>
  <c r="CO81" i="17"/>
  <c r="CJ81" i="17"/>
  <c r="CK81" i="17"/>
  <c r="CL81" i="17"/>
  <c r="EL80" i="17"/>
  <c r="EK80" i="17"/>
  <c r="EJ80" i="17"/>
  <c r="EI80" i="17"/>
  <c r="EH80" i="17"/>
  <c r="EG80" i="17"/>
  <c r="EF80" i="17"/>
  <c r="EE80" i="17"/>
  <c r="ED80" i="17"/>
  <c r="EC80" i="17"/>
  <c r="EB80" i="17"/>
  <c r="EA80" i="17"/>
  <c r="DO80" i="17"/>
  <c r="DP80" i="17"/>
  <c r="DQ80" i="17"/>
  <c r="DR80" i="17"/>
  <c r="DS80" i="17"/>
  <c r="DT80" i="17"/>
  <c r="DU80" i="17"/>
  <c r="DV80" i="17"/>
  <c r="DW80" i="17"/>
  <c r="DX80" i="17"/>
  <c r="DY80" i="17"/>
  <c r="DH80" i="17"/>
  <c r="DI80" i="17"/>
  <c r="DJ80" i="17"/>
  <c r="DK80" i="17"/>
  <c r="DL80" i="17"/>
  <c r="DM80" i="17"/>
  <c r="DN80" i="17"/>
  <c r="CZ80" i="17"/>
  <c r="DA80" i="17"/>
  <c r="DB80" i="17"/>
  <c r="CM80" i="17"/>
  <c r="CN80" i="17"/>
  <c r="CO80" i="17"/>
  <c r="CJ80" i="17"/>
  <c r="CK80" i="17"/>
  <c r="CL80" i="17"/>
  <c r="EL79" i="17"/>
  <c r="EK79" i="17"/>
  <c r="EJ79" i="17"/>
  <c r="EI79" i="17"/>
  <c r="EH79" i="17"/>
  <c r="EG79" i="17"/>
  <c r="EF79" i="17"/>
  <c r="EE79" i="17"/>
  <c r="ED79" i="17"/>
  <c r="EC79" i="17"/>
  <c r="EB79" i="17"/>
  <c r="EA79" i="17"/>
  <c r="DO79" i="17"/>
  <c r="DP79" i="17"/>
  <c r="DQ79" i="17"/>
  <c r="DR79" i="17"/>
  <c r="DS79" i="17"/>
  <c r="DT79" i="17"/>
  <c r="DU79" i="17"/>
  <c r="DV79" i="17"/>
  <c r="DW79" i="17"/>
  <c r="DX79" i="17"/>
  <c r="DY79" i="17"/>
  <c r="DH79" i="17"/>
  <c r="DI79" i="17"/>
  <c r="DJ79" i="17"/>
  <c r="DK79" i="17"/>
  <c r="DL79" i="17"/>
  <c r="DM79" i="17"/>
  <c r="DN79" i="17"/>
  <c r="CZ79" i="17"/>
  <c r="DA79" i="17"/>
  <c r="DB79" i="17"/>
  <c r="CM79" i="17"/>
  <c r="CN79" i="17"/>
  <c r="CO79" i="17"/>
  <c r="CJ79" i="17"/>
  <c r="CK79" i="17"/>
  <c r="CL79" i="17"/>
  <c r="EL78" i="17"/>
  <c r="EK78" i="17"/>
  <c r="EJ78" i="17"/>
  <c r="EI78" i="17"/>
  <c r="EH78" i="17"/>
  <c r="EG78" i="17"/>
  <c r="EF78" i="17"/>
  <c r="EE78" i="17"/>
  <c r="ED78" i="17"/>
  <c r="EC78" i="17"/>
  <c r="EB78" i="17"/>
  <c r="EA78" i="17"/>
  <c r="DO78" i="17"/>
  <c r="DP78" i="17"/>
  <c r="DQ78" i="17"/>
  <c r="DR78" i="17"/>
  <c r="DS78" i="17"/>
  <c r="DT78" i="17"/>
  <c r="DU78" i="17"/>
  <c r="DV78" i="17"/>
  <c r="DW78" i="17"/>
  <c r="DX78" i="17"/>
  <c r="DY78" i="17"/>
  <c r="DH78" i="17"/>
  <c r="DI78" i="17"/>
  <c r="DJ78" i="17"/>
  <c r="DK78" i="17"/>
  <c r="DL78" i="17"/>
  <c r="DM78" i="17"/>
  <c r="DN78" i="17"/>
  <c r="CZ78" i="17"/>
  <c r="DA78" i="17"/>
  <c r="DB78" i="17"/>
  <c r="CM78" i="17"/>
  <c r="CN78" i="17"/>
  <c r="CO78" i="17"/>
  <c r="CJ78" i="17"/>
  <c r="CK78" i="17"/>
  <c r="CL78" i="17"/>
  <c r="EL77" i="17"/>
  <c r="EK77" i="17"/>
  <c r="EJ77" i="17"/>
  <c r="EI77" i="17"/>
  <c r="EH77" i="17"/>
  <c r="EG77" i="17"/>
  <c r="EF77" i="17"/>
  <c r="EE77" i="17"/>
  <c r="ED77" i="17"/>
  <c r="EC77" i="17"/>
  <c r="EB77" i="17"/>
  <c r="EA77" i="17"/>
  <c r="DO77" i="17"/>
  <c r="DP77" i="17"/>
  <c r="DQ77" i="17"/>
  <c r="DR77" i="17"/>
  <c r="DS77" i="17"/>
  <c r="DT77" i="17"/>
  <c r="DU77" i="17"/>
  <c r="DV77" i="17"/>
  <c r="DW77" i="17"/>
  <c r="DX77" i="17"/>
  <c r="DY77" i="17"/>
  <c r="DH77" i="17"/>
  <c r="DI77" i="17"/>
  <c r="DJ77" i="17"/>
  <c r="DK77" i="17"/>
  <c r="DL77" i="17"/>
  <c r="DM77" i="17"/>
  <c r="DN77" i="17"/>
  <c r="CZ77" i="17"/>
  <c r="DA77" i="17"/>
  <c r="DB77" i="17"/>
  <c r="CM77" i="17"/>
  <c r="CN77" i="17"/>
  <c r="CO77" i="17"/>
  <c r="CJ77" i="17"/>
  <c r="CK77" i="17"/>
  <c r="CL77" i="17"/>
  <c r="EL76" i="17"/>
  <c r="EK76" i="17"/>
  <c r="EJ76" i="17"/>
  <c r="EI76" i="17"/>
  <c r="EH76" i="17"/>
  <c r="EG76" i="17"/>
  <c r="EF76" i="17"/>
  <c r="EE76" i="17"/>
  <c r="ED76" i="17"/>
  <c r="EC76" i="17"/>
  <c r="EB76" i="17"/>
  <c r="EA76" i="17"/>
  <c r="DO76" i="17"/>
  <c r="DP76" i="17"/>
  <c r="DQ76" i="17"/>
  <c r="DR76" i="17"/>
  <c r="DS76" i="17"/>
  <c r="DT76" i="17"/>
  <c r="DU76" i="17"/>
  <c r="DV76" i="17"/>
  <c r="DW76" i="17"/>
  <c r="DX76" i="17"/>
  <c r="DY76" i="17"/>
  <c r="DH76" i="17"/>
  <c r="DI76" i="17"/>
  <c r="DJ76" i="17"/>
  <c r="DK76" i="17"/>
  <c r="DL76" i="17"/>
  <c r="DM76" i="17"/>
  <c r="DN76" i="17"/>
  <c r="CZ76" i="17"/>
  <c r="DA76" i="17"/>
  <c r="DB76" i="17"/>
  <c r="CM76" i="17"/>
  <c r="CN76" i="17"/>
  <c r="CO76" i="17"/>
  <c r="CJ76" i="17"/>
  <c r="CK76" i="17"/>
  <c r="CL76" i="17"/>
  <c r="EL75" i="17"/>
  <c r="EK75" i="17"/>
  <c r="EJ75" i="17"/>
  <c r="EI75" i="17"/>
  <c r="EH75" i="17"/>
  <c r="EG75" i="17"/>
  <c r="EF75" i="17"/>
  <c r="EE75" i="17"/>
  <c r="ED75" i="17"/>
  <c r="EC75" i="17"/>
  <c r="EB75" i="17"/>
  <c r="EA75" i="17"/>
  <c r="DO75" i="17"/>
  <c r="DP75" i="17"/>
  <c r="DQ75" i="17"/>
  <c r="DR75" i="17"/>
  <c r="DS75" i="17"/>
  <c r="DT75" i="17"/>
  <c r="DU75" i="17"/>
  <c r="DV75" i="17"/>
  <c r="DW75" i="17"/>
  <c r="DX75" i="17"/>
  <c r="DY75" i="17"/>
  <c r="DH75" i="17"/>
  <c r="DI75" i="17"/>
  <c r="DJ75" i="17"/>
  <c r="DK75" i="17"/>
  <c r="DL75" i="17"/>
  <c r="DM75" i="17"/>
  <c r="DN75" i="17"/>
  <c r="CM75" i="17"/>
  <c r="CN75" i="17"/>
  <c r="CO75" i="17"/>
  <c r="CJ75" i="17"/>
  <c r="CK75" i="17"/>
  <c r="CL75" i="17"/>
  <c r="BW75" i="17"/>
  <c r="BI75" i="17"/>
  <c r="BJ75" i="17"/>
  <c r="BX75" i="17"/>
  <c r="BY75" i="17"/>
  <c r="BQ75" i="17"/>
  <c r="BU75" i="17"/>
  <c r="BS75" i="17"/>
  <c r="BR75" i="17"/>
  <c r="AZ75" i="17"/>
  <c r="BA75" i="17"/>
  <c r="AW75" i="17"/>
  <c r="AM75" i="17"/>
  <c r="AN75" i="17"/>
  <c r="AJ75" i="17"/>
  <c r="S75" i="17"/>
  <c r="T75" i="17"/>
  <c r="Y75" i="17"/>
  <c r="Z75" i="17"/>
  <c r="R75" i="17"/>
  <c r="V75" i="17"/>
  <c r="EL74" i="17"/>
  <c r="EK74" i="17"/>
  <c r="EJ74" i="17"/>
  <c r="EI74" i="17"/>
  <c r="EH74" i="17"/>
  <c r="EG74" i="17"/>
  <c r="EF74" i="17"/>
  <c r="EE74" i="17"/>
  <c r="ED74" i="17"/>
  <c r="EC74" i="17"/>
  <c r="EB74" i="17"/>
  <c r="EA74" i="17"/>
  <c r="DO74" i="17"/>
  <c r="DP74" i="17"/>
  <c r="DQ74" i="17"/>
  <c r="DR74" i="17"/>
  <c r="DS74" i="17"/>
  <c r="DT74" i="17"/>
  <c r="DU74" i="17"/>
  <c r="DV74" i="17"/>
  <c r="DW74" i="17"/>
  <c r="DX74" i="17"/>
  <c r="DY74" i="17"/>
  <c r="DH74" i="17"/>
  <c r="DI74" i="17"/>
  <c r="DJ74" i="17"/>
  <c r="DK74" i="17"/>
  <c r="DL74" i="17"/>
  <c r="DM74" i="17"/>
  <c r="DN74" i="17"/>
  <c r="CM74" i="17"/>
  <c r="CN74" i="17"/>
  <c r="CO74" i="17"/>
  <c r="CJ74" i="17"/>
  <c r="CK74" i="17"/>
  <c r="CL74" i="17"/>
  <c r="BW74" i="17"/>
  <c r="BX74" i="17"/>
  <c r="BY74" i="17"/>
  <c r="BH74" i="17"/>
  <c r="BQ74" i="17"/>
  <c r="BU74" i="17"/>
  <c r="BS74" i="17"/>
  <c r="BR74" i="17"/>
  <c r="AZ74" i="17"/>
  <c r="BA74" i="17"/>
  <c r="AW74" i="17"/>
  <c r="AM74" i="17"/>
  <c r="AN74" i="17"/>
  <c r="AJ74" i="17"/>
  <c r="S74" i="17"/>
  <c r="T74" i="17"/>
  <c r="Y74" i="17"/>
  <c r="Z74" i="17"/>
  <c r="R74" i="17"/>
  <c r="V74" i="17"/>
  <c r="EL73" i="17"/>
  <c r="EK73" i="17"/>
  <c r="EJ73" i="17"/>
  <c r="EI73" i="17"/>
  <c r="EH73" i="17"/>
  <c r="EG73" i="17"/>
  <c r="EF73" i="17"/>
  <c r="EE73" i="17"/>
  <c r="ED73" i="17"/>
  <c r="EC73" i="17"/>
  <c r="EB73" i="17"/>
  <c r="EA73" i="17"/>
  <c r="DO73" i="17"/>
  <c r="DP73" i="17"/>
  <c r="DQ73" i="17"/>
  <c r="DR73" i="17"/>
  <c r="DS73" i="17"/>
  <c r="DT73" i="17"/>
  <c r="DU73" i="17"/>
  <c r="DV73" i="17"/>
  <c r="DW73" i="17"/>
  <c r="DX73" i="17"/>
  <c r="DY73" i="17"/>
  <c r="DH73" i="17"/>
  <c r="DI73" i="17"/>
  <c r="DJ73" i="17"/>
  <c r="DK73" i="17"/>
  <c r="DL73" i="17"/>
  <c r="DM73" i="17"/>
  <c r="DN73" i="17"/>
  <c r="CM73" i="17"/>
  <c r="CN73" i="17"/>
  <c r="CO73" i="17"/>
  <c r="CJ73" i="17"/>
  <c r="CK73" i="17"/>
  <c r="CL73" i="17"/>
  <c r="BW73" i="17"/>
  <c r="BX73" i="17"/>
  <c r="BY73" i="17"/>
  <c r="BQ73" i="17"/>
  <c r="BU73" i="17"/>
  <c r="BS73" i="17"/>
  <c r="BR73" i="17"/>
  <c r="AZ73" i="17"/>
  <c r="BA73" i="17"/>
  <c r="AW73" i="17"/>
  <c r="AM73" i="17"/>
  <c r="AN73" i="17"/>
  <c r="AJ73" i="17"/>
  <c r="S73" i="17"/>
  <c r="T73" i="17"/>
  <c r="Y73" i="17"/>
  <c r="Z73" i="17"/>
  <c r="R73" i="17"/>
  <c r="V73" i="17"/>
  <c r="EL72" i="17"/>
  <c r="EK72" i="17"/>
  <c r="EJ72" i="17"/>
  <c r="EI72" i="17"/>
  <c r="EH72" i="17"/>
  <c r="EG72" i="17"/>
  <c r="EF72" i="17"/>
  <c r="EE72" i="17"/>
  <c r="ED72" i="17"/>
  <c r="EC72" i="17"/>
  <c r="EB72" i="17"/>
  <c r="EA72" i="17"/>
  <c r="DO72" i="17"/>
  <c r="DP72" i="17"/>
  <c r="DQ72" i="17"/>
  <c r="DR72" i="17"/>
  <c r="DS72" i="17"/>
  <c r="DT72" i="17"/>
  <c r="DU72" i="17"/>
  <c r="DV72" i="17"/>
  <c r="DW72" i="17"/>
  <c r="DX72" i="17"/>
  <c r="DY72" i="17"/>
  <c r="DH72" i="17"/>
  <c r="DI72" i="17"/>
  <c r="DJ72" i="17"/>
  <c r="DK72" i="17"/>
  <c r="DL72" i="17"/>
  <c r="DM72" i="17"/>
  <c r="DN72" i="17"/>
  <c r="CM72" i="17"/>
  <c r="CN72" i="17"/>
  <c r="CO72" i="17"/>
  <c r="CJ72" i="17"/>
  <c r="CK72" i="17"/>
  <c r="CL72" i="17"/>
  <c r="BW72" i="17"/>
  <c r="BX72" i="17"/>
  <c r="BY72" i="17"/>
  <c r="BQ72" i="17"/>
  <c r="BU72" i="17"/>
  <c r="BS72" i="17"/>
  <c r="BR72" i="17"/>
  <c r="AZ72" i="17"/>
  <c r="BA72" i="17"/>
  <c r="AW72" i="17"/>
  <c r="AM72" i="17"/>
  <c r="AN72" i="17"/>
  <c r="AJ72" i="17"/>
  <c r="S72" i="17"/>
  <c r="T72" i="17"/>
  <c r="Y72" i="17"/>
  <c r="Z72" i="17"/>
  <c r="R72" i="17"/>
  <c r="V72" i="17"/>
  <c r="EL71" i="17"/>
  <c r="EK71" i="17"/>
  <c r="EJ71" i="17"/>
  <c r="EI71" i="17"/>
  <c r="EH71" i="17"/>
  <c r="EG71" i="17"/>
  <c r="EF71" i="17"/>
  <c r="EE71" i="17"/>
  <c r="ED71" i="17"/>
  <c r="EC71" i="17"/>
  <c r="EB71" i="17"/>
  <c r="EA71" i="17"/>
  <c r="DO71" i="17"/>
  <c r="DP71" i="17"/>
  <c r="DQ71" i="17"/>
  <c r="DR71" i="17"/>
  <c r="DS71" i="17"/>
  <c r="DT71" i="17"/>
  <c r="DU71" i="17"/>
  <c r="DV71" i="17"/>
  <c r="DW71" i="17"/>
  <c r="DX71" i="17"/>
  <c r="DY71" i="17"/>
  <c r="DH71" i="17"/>
  <c r="DI71" i="17"/>
  <c r="DJ71" i="17"/>
  <c r="DK71" i="17"/>
  <c r="DL71" i="17"/>
  <c r="DM71" i="17"/>
  <c r="DN71" i="17"/>
  <c r="CM71" i="17"/>
  <c r="CN71" i="17"/>
  <c r="CO71" i="17"/>
  <c r="CJ71" i="17"/>
  <c r="CK71" i="17"/>
  <c r="CL71" i="17"/>
  <c r="BW71" i="17"/>
  <c r="BI71" i="17"/>
  <c r="BJ71" i="17"/>
  <c r="BX71" i="17"/>
  <c r="BY71" i="17"/>
  <c r="BH71" i="17"/>
  <c r="BQ71" i="17"/>
  <c r="BU71" i="17"/>
  <c r="BS71" i="17"/>
  <c r="BR71" i="17"/>
  <c r="AZ71" i="17"/>
  <c r="BA71" i="17"/>
  <c r="AW71" i="17"/>
  <c r="AM71" i="17"/>
  <c r="AN71" i="17"/>
  <c r="AJ71" i="17"/>
  <c r="S71" i="17"/>
  <c r="T71" i="17"/>
  <c r="Y71" i="17"/>
  <c r="Z71" i="17"/>
  <c r="R71" i="17"/>
  <c r="V71" i="17"/>
  <c r="EL70" i="17"/>
  <c r="EK70" i="17"/>
  <c r="EJ70" i="17"/>
  <c r="EI70" i="17"/>
  <c r="EH70" i="17"/>
  <c r="EG70" i="17"/>
  <c r="EF70" i="17"/>
  <c r="EE70" i="17"/>
  <c r="ED70" i="17"/>
  <c r="EC70" i="17"/>
  <c r="EB70" i="17"/>
  <c r="EA70" i="17"/>
  <c r="DO70" i="17"/>
  <c r="DP70" i="17"/>
  <c r="DQ70" i="17"/>
  <c r="DR70" i="17"/>
  <c r="DS70" i="17"/>
  <c r="DT70" i="17"/>
  <c r="DU70" i="17"/>
  <c r="DV70" i="17"/>
  <c r="DW70" i="17"/>
  <c r="DX70" i="17"/>
  <c r="DY70" i="17"/>
  <c r="DH70" i="17"/>
  <c r="DI70" i="17"/>
  <c r="DJ70" i="17"/>
  <c r="DK70" i="17"/>
  <c r="DL70" i="17"/>
  <c r="DM70" i="17"/>
  <c r="DN70" i="17"/>
  <c r="CM70" i="17"/>
  <c r="CN70" i="17"/>
  <c r="CO70" i="17"/>
  <c r="CJ70" i="17"/>
  <c r="CK70" i="17"/>
  <c r="CL70" i="17"/>
  <c r="BW70" i="17"/>
  <c r="BX70" i="17"/>
  <c r="BY70" i="17"/>
  <c r="BQ70" i="17"/>
  <c r="BU70" i="17"/>
  <c r="BS70" i="17"/>
  <c r="BR70" i="17"/>
  <c r="AZ70" i="17"/>
  <c r="BA70" i="17"/>
  <c r="AW70" i="17"/>
  <c r="AM70" i="17"/>
  <c r="AN70" i="17"/>
  <c r="AJ70" i="17"/>
  <c r="S70" i="17"/>
  <c r="T70" i="17"/>
  <c r="Y70" i="17"/>
  <c r="Z70" i="17"/>
  <c r="R70" i="17"/>
  <c r="V70" i="17"/>
  <c r="EL69" i="17"/>
  <c r="EK69" i="17"/>
  <c r="EJ69" i="17"/>
  <c r="EI69" i="17"/>
  <c r="EH69" i="17"/>
  <c r="EG69" i="17"/>
  <c r="EF69" i="17"/>
  <c r="EE69" i="17"/>
  <c r="ED69" i="17"/>
  <c r="EC69" i="17"/>
  <c r="EB69" i="17"/>
  <c r="EA69" i="17"/>
  <c r="DO69" i="17"/>
  <c r="DP69" i="17"/>
  <c r="DQ69" i="17"/>
  <c r="DR69" i="17"/>
  <c r="DS69" i="17"/>
  <c r="DT69" i="17"/>
  <c r="DU69" i="17"/>
  <c r="DV69" i="17"/>
  <c r="DW69" i="17"/>
  <c r="DX69" i="17"/>
  <c r="DY69" i="17"/>
  <c r="DH69" i="17"/>
  <c r="DI69" i="17"/>
  <c r="DJ69" i="17"/>
  <c r="DK69" i="17"/>
  <c r="DL69" i="17"/>
  <c r="DM69" i="17"/>
  <c r="DN69" i="17"/>
  <c r="CM69" i="17"/>
  <c r="CN69" i="17"/>
  <c r="CO69" i="17"/>
  <c r="CJ69" i="17"/>
  <c r="CK69" i="17"/>
  <c r="CL69" i="17"/>
  <c r="BW69" i="17"/>
  <c r="BX69" i="17"/>
  <c r="BY69" i="17"/>
  <c r="BQ69" i="17"/>
  <c r="BU69" i="17"/>
  <c r="BS69" i="17"/>
  <c r="BR69" i="17"/>
  <c r="AZ69" i="17"/>
  <c r="BA69" i="17"/>
  <c r="AW69" i="17"/>
  <c r="AM69" i="17"/>
  <c r="AN69" i="17"/>
  <c r="AJ69" i="17"/>
  <c r="S69" i="17"/>
  <c r="T69" i="17"/>
  <c r="Y69" i="17"/>
  <c r="Z69" i="17"/>
  <c r="R69" i="17"/>
  <c r="V69" i="17"/>
  <c r="EL68" i="17"/>
  <c r="EK68" i="17"/>
  <c r="EJ68" i="17"/>
  <c r="EI68" i="17"/>
  <c r="EH68" i="17"/>
  <c r="EG68" i="17"/>
  <c r="EF68" i="17"/>
  <c r="EE68" i="17"/>
  <c r="ED68" i="17"/>
  <c r="EC68" i="17"/>
  <c r="EB68" i="17"/>
  <c r="EA68" i="17"/>
  <c r="DO68" i="17"/>
  <c r="DP68" i="17"/>
  <c r="DQ68" i="17"/>
  <c r="DR68" i="17"/>
  <c r="DS68" i="17"/>
  <c r="DT68" i="17"/>
  <c r="DU68" i="17"/>
  <c r="DV68" i="17"/>
  <c r="DW68" i="17"/>
  <c r="DX68" i="17"/>
  <c r="DY68" i="17"/>
  <c r="DH68" i="17"/>
  <c r="DI68" i="17"/>
  <c r="DJ68" i="17"/>
  <c r="DK68" i="17"/>
  <c r="DL68" i="17"/>
  <c r="DM68" i="17"/>
  <c r="DN68" i="17"/>
  <c r="CM68" i="17"/>
  <c r="CN68" i="17"/>
  <c r="CO68" i="17"/>
  <c r="CJ68" i="17"/>
  <c r="CK68" i="17"/>
  <c r="CL68" i="17"/>
  <c r="BW68" i="17"/>
  <c r="BI68" i="17"/>
  <c r="BJ68" i="17"/>
  <c r="BX68" i="17"/>
  <c r="BY68" i="17"/>
  <c r="BH68" i="17"/>
  <c r="BQ68" i="17"/>
  <c r="BU68" i="17"/>
  <c r="BS68" i="17"/>
  <c r="BR68" i="17"/>
  <c r="AZ68" i="17"/>
  <c r="BA68" i="17"/>
  <c r="AW68" i="17"/>
  <c r="AM68" i="17"/>
  <c r="AN68" i="17"/>
  <c r="AJ68" i="17"/>
  <c r="S68" i="17"/>
  <c r="T68" i="17"/>
  <c r="Y68" i="17"/>
  <c r="Z68" i="17"/>
  <c r="R68" i="17"/>
  <c r="V68" i="17"/>
  <c r="EL67" i="17"/>
  <c r="EK67" i="17"/>
  <c r="EJ67" i="17"/>
  <c r="EI67" i="17"/>
  <c r="EH67" i="17"/>
  <c r="EG67" i="17"/>
  <c r="EF67" i="17"/>
  <c r="EE67" i="17"/>
  <c r="ED67" i="17"/>
  <c r="EC67" i="17"/>
  <c r="EB67" i="17"/>
  <c r="EA67" i="17"/>
  <c r="DO67" i="17"/>
  <c r="DP67" i="17"/>
  <c r="DQ67" i="17"/>
  <c r="DR67" i="17"/>
  <c r="DS67" i="17"/>
  <c r="DT67" i="17"/>
  <c r="DU67" i="17"/>
  <c r="DV67" i="17"/>
  <c r="DW67" i="17"/>
  <c r="DX67" i="17"/>
  <c r="DY67" i="17"/>
  <c r="DH67" i="17"/>
  <c r="DI67" i="17"/>
  <c r="DJ67" i="17"/>
  <c r="DK67" i="17"/>
  <c r="DL67" i="17"/>
  <c r="DM67" i="17"/>
  <c r="DN67" i="17"/>
  <c r="CM67" i="17"/>
  <c r="CN67" i="17"/>
  <c r="CO67" i="17"/>
  <c r="CJ67" i="17"/>
  <c r="CK67" i="17"/>
  <c r="CL67" i="17"/>
  <c r="BW67" i="17"/>
  <c r="BX67" i="17"/>
  <c r="BY67" i="17"/>
  <c r="BQ67" i="17"/>
  <c r="BU67" i="17"/>
  <c r="BS67" i="17"/>
  <c r="BR67" i="17"/>
  <c r="AZ67" i="17"/>
  <c r="BA67" i="17"/>
  <c r="AW67" i="17"/>
  <c r="AM67" i="17"/>
  <c r="AN67" i="17"/>
  <c r="AJ67" i="17"/>
  <c r="S67" i="17"/>
  <c r="T67" i="17"/>
  <c r="Y67" i="17"/>
  <c r="Z67" i="17"/>
  <c r="R67" i="17"/>
  <c r="V67" i="17"/>
  <c r="EL66" i="17"/>
  <c r="EK66" i="17"/>
  <c r="EJ66" i="17"/>
  <c r="EI66" i="17"/>
  <c r="EH66" i="17"/>
  <c r="EG66" i="17"/>
  <c r="EF66" i="17"/>
  <c r="EE66" i="17"/>
  <c r="ED66" i="17"/>
  <c r="EC66" i="17"/>
  <c r="EB66" i="17"/>
  <c r="EA66" i="17"/>
  <c r="DO66" i="17"/>
  <c r="DP66" i="17"/>
  <c r="DQ66" i="17"/>
  <c r="DR66" i="17"/>
  <c r="DS66" i="17"/>
  <c r="DT66" i="17"/>
  <c r="DU66" i="17"/>
  <c r="DV66" i="17"/>
  <c r="DW66" i="17"/>
  <c r="DX66" i="17"/>
  <c r="DY66" i="17"/>
  <c r="DH66" i="17"/>
  <c r="DI66" i="17"/>
  <c r="DJ66" i="17"/>
  <c r="DK66" i="17"/>
  <c r="DL66" i="17"/>
  <c r="DM66" i="17"/>
  <c r="DN66" i="17"/>
  <c r="CM66" i="17"/>
  <c r="CN66" i="17"/>
  <c r="CO66" i="17"/>
  <c r="CJ66" i="17"/>
  <c r="CK66" i="17"/>
  <c r="CL66" i="17"/>
  <c r="BW66" i="17"/>
  <c r="BX66" i="17"/>
  <c r="BY66" i="17"/>
  <c r="BQ66" i="17"/>
  <c r="BU66" i="17"/>
  <c r="BS66" i="17"/>
  <c r="BR66" i="17"/>
  <c r="AZ66" i="17"/>
  <c r="BA66" i="17"/>
  <c r="AW66" i="17"/>
  <c r="AM66" i="17"/>
  <c r="AN66" i="17"/>
  <c r="AJ66" i="17"/>
  <c r="S66" i="17"/>
  <c r="T66" i="17"/>
  <c r="Y66" i="17"/>
  <c r="Z66" i="17"/>
  <c r="R66" i="17"/>
  <c r="V66" i="17"/>
  <c r="EL65" i="17"/>
  <c r="EK65" i="17"/>
  <c r="EJ65" i="17"/>
  <c r="EI65" i="17"/>
  <c r="EH65" i="17"/>
  <c r="EG65" i="17"/>
  <c r="EF65" i="17"/>
  <c r="EE65" i="17"/>
  <c r="ED65" i="17"/>
  <c r="EC65" i="17"/>
  <c r="EB65" i="17"/>
  <c r="EA65" i="17"/>
  <c r="DO65" i="17"/>
  <c r="DP65" i="17"/>
  <c r="DQ65" i="17"/>
  <c r="DR65" i="17"/>
  <c r="DS65" i="17"/>
  <c r="DT65" i="17"/>
  <c r="DU65" i="17"/>
  <c r="DV65" i="17"/>
  <c r="DW65" i="17"/>
  <c r="DX65" i="17"/>
  <c r="DY65" i="17"/>
  <c r="DH65" i="17"/>
  <c r="DI65" i="17"/>
  <c r="DJ65" i="17"/>
  <c r="DK65" i="17"/>
  <c r="DL65" i="17"/>
  <c r="DM65" i="17"/>
  <c r="DN65" i="17"/>
  <c r="CM65" i="17"/>
  <c r="CN65" i="17"/>
  <c r="CO65" i="17"/>
  <c r="CJ65" i="17"/>
  <c r="CK65" i="17"/>
  <c r="CL65" i="17"/>
  <c r="BW65" i="17"/>
  <c r="BX65" i="17"/>
  <c r="BY65" i="17"/>
  <c r="BQ65" i="17"/>
  <c r="BU65" i="17"/>
  <c r="BS65" i="17"/>
  <c r="BR65" i="17"/>
  <c r="AZ65" i="17"/>
  <c r="BA65" i="17"/>
  <c r="AW65" i="17"/>
  <c r="AM65" i="17"/>
  <c r="AN65" i="17"/>
  <c r="AJ65" i="17"/>
  <c r="S65" i="17"/>
  <c r="T65" i="17"/>
  <c r="Y65" i="17"/>
  <c r="Z65" i="17"/>
  <c r="R65" i="17"/>
  <c r="V65" i="17"/>
  <c r="EL64" i="17"/>
  <c r="EK64" i="17"/>
  <c r="EJ64" i="17"/>
  <c r="EI64" i="17"/>
  <c r="EH64" i="17"/>
  <c r="EG64" i="17"/>
  <c r="EF64" i="17"/>
  <c r="EE64" i="17"/>
  <c r="ED64" i="17"/>
  <c r="EC64" i="17"/>
  <c r="EB64" i="17"/>
  <c r="EA64" i="17"/>
  <c r="DO64" i="17"/>
  <c r="DP64" i="17"/>
  <c r="DQ64" i="17"/>
  <c r="DR64" i="17"/>
  <c r="DS64" i="17"/>
  <c r="DT64" i="17"/>
  <c r="DU64" i="17"/>
  <c r="DV64" i="17"/>
  <c r="DW64" i="17"/>
  <c r="DX64" i="17"/>
  <c r="DY64" i="17"/>
  <c r="DH64" i="17"/>
  <c r="DI64" i="17"/>
  <c r="DJ64" i="17"/>
  <c r="DK64" i="17"/>
  <c r="DL64" i="17"/>
  <c r="DM64" i="17"/>
  <c r="DN64" i="17"/>
  <c r="CM64" i="17"/>
  <c r="CN64" i="17"/>
  <c r="CO64" i="17"/>
  <c r="CJ64" i="17"/>
  <c r="CK64" i="17"/>
  <c r="CL64" i="17"/>
  <c r="BW64" i="17"/>
  <c r="BX64" i="17"/>
  <c r="BY64" i="17"/>
  <c r="BQ64" i="17"/>
  <c r="BU64" i="17"/>
  <c r="BS64" i="17"/>
  <c r="BR64" i="17"/>
  <c r="AZ64" i="17"/>
  <c r="BA64" i="17"/>
  <c r="AW64" i="17"/>
  <c r="AM64" i="17"/>
  <c r="AN64" i="17"/>
  <c r="AJ64" i="17"/>
  <c r="S64" i="17"/>
  <c r="T64" i="17"/>
  <c r="Y64" i="17"/>
  <c r="Z64" i="17"/>
  <c r="R64" i="17"/>
  <c r="V64" i="17"/>
  <c r="EL63" i="17"/>
  <c r="EK63" i="17"/>
  <c r="EJ63" i="17"/>
  <c r="EI63" i="17"/>
  <c r="EH63" i="17"/>
  <c r="EG63" i="17"/>
  <c r="EF63" i="17"/>
  <c r="EE63" i="17"/>
  <c r="ED63" i="17"/>
  <c r="EC63" i="17"/>
  <c r="EB63" i="17"/>
  <c r="EA63" i="17"/>
  <c r="DO63" i="17"/>
  <c r="DP63" i="17"/>
  <c r="DQ63" i="17"/>
  <c r="DR63" i="17"/>
  <c r="DS63" i="17"/>
  <c r="DT63" i="17"/>
  <c r="DU63" i="17"/>
  <c r="DV63" i="17"/>
  <c r="DW63" i="17"/>
  <c r="DX63" i="17"/>
  <c r="DY63" i="17"/>
  <c r="DH63" i="17"/>
  <c r="DI63" i="17"/>
  <c r="DJ63" i="17"/>
  <c r="DK63" i="17"/>
  <c r="DL63" i="17"/>
  <c r="DM63" i="17"/>
  <c r="DN63" i="17"/>
  <c r="CM63" i="17"/>
  <c r="CN63" i="17"/>
  <c r="CO63" i="17"/>
  <c r="CJ63" i="17"/>
  <c r="CK63" i="17"/>
  <c r="CL63" i="17"/>
  <c r="BW63" i="17"/>
  <c r="BX63" i="17"/>
  <c r="BY63" i="17"/>
  <c r="BQ63" i="17"/>
  <c r="BU63" i="17"/>
  <c r="BS63" i="17"/>
  <c r="BR63" i="17"/>
  <c r="AZ63" i="17"/>
  <c r="BA63" i="17"/>
  <c r="AW63" i="17"/>
  <c r="AM63" i="17"/>
  <c r="AN63" i="17"/>
  <c r="AJ63" i="17"/>
  <c r="S63" i="17"/>
  <c r="T63" i="17"/>
  <c r="Y63" i="17"/>
  <c r="Z63" i="17"/>
  <c r="R63" i="17"/>
  <c r="V63" i="17"/>
  <c r="EL62" i="17"/>
  <c r="EK62" i="17"/>
  <c r="EJ62" i="17"/>
  <c r="EI62" i="17"/>
  <c r="EH62" i="17"/>
  <c r="EG62" i="17"/>
  <c r="EF62" i="17"/>
  <c r="EE62" i="17"/>
  <c r="ED62" i="17"/>
  <c r="EC62" i="17"/>
  <c r="EB62" i="17"/>
  <c r="EA62" i="17"/>
  <c r="DO62" i="17"/>
  <c r="DP62" i="17"/>
  <c r="DQ62" i="17"/>
  <c r="DR62" i="17"/>
  <c r="DS62" i="17"/>
  <c r="DT62" i="17"/>
  <c r="DU62" i="17"/>
  <c r="DV62" i="17"/>
  <c r="DW62" i="17"/>
  <c r="DX62" i="17"/>
  <c r="DY62" i="17"/>
  <c r="DH62" i="17"/>
  <c r="DI62" i="17"/>
  <c r="DJ62" i="17"/>
  <c r="DK62" i="17"/>
  <c r="DL62" i="17"/>
  <c r="DM62" i="17"/>
  <c r="DN62" i="17"/>
  <c r="CM62" i="17"/>
  <c r="CN62" i="17"/>
  <c r="CO62" i="17"/>
  <c r="CJ62" i="17"/>
  <c r="CK62" i="17"/>
  <c r="CL62" i="17"/>
  <c r="BW62" i="17"/>
  <c r="BX62" i="17"/>
  <c r="BY62" i="17"/>
  <c r="BQ62" i="17"/>
  <c r="BU62" i="17"/>
  <c r="BS62" i="17"/>
  <c r="BR62" i="17"/>
  <c r="AZ62" i="17"/>
  <c r="BA62" i="17"/>
  <c r="AW62" i="17"/>
  <c r="AM62" i="17"/>
  <c r="AN62" i="17"/>
  <c r="AJ62" i="17"/>
  <c r="S62" i="17"/>
  <c r="T62" i="17"/>
  <c r="Y62" i="17"/>
  <c r="Z62" i="17"/>
  <c r="R62" i="17"/>
  <c r="V62" i="17"/>
  <c r="EL61" i="17"/>
  <c r="EK61" i="17"/>
  <c r="EJ61" i="17"/>
  <c r="EI61" i="17"/>
  <c r="EH61" i="17"/>
  <c r="EG61" i="17"/>
  <c r="EF61" i="17"/>
  <c r="EE61" i="17"/>
  <c r="ED61" i="17"/>
  <c r="EC61" i="17"/>
  <c r="EB61" i="17"/>
  <c r="EA61" i="17"/>
  <c r="DO61" i="17"/>
  <c r="DP61" i="17"/>
  <c r="DQ61" i="17"/>
  <c r="DR61" i="17"/>
  <c r="DS61" i="17"/>
  <c r="DT61" i="17"/>
  <c r="DU61" i="17"/>
  <c r="DV61" i="17"/>
  <c r="DW61" i="17"/>
  <c r="DX61" i="17"/>
  <c r="DY61" i="17"/>
  <c r="DH61" i="17"/>
  <c r="DI61" i="17"/>
  <c r="DJ61" i="17"/>
  <c r="DK61" i="17"/>
  <c r="DL61" i="17"/>
  <c r="DM61" i="17"/>
  <c r="DN61" i="17"/>
  <c r="CM61" i="17"/>
  <c r="CN61" i="17"/>
  <c r="CO61" i="17"/>
  <c r="CJ61" i="17"/>
  <c r="CK61" i="17"/>
  <c r="CL61" i="17"/>
  <c r="BW61" i="17"/>
  <c r="BI61" i="17"/>
  <c r="BJ61" i="17"/>
  <c r="BX61" i="17"/>
  <c r="BY61" i="17"/>
  <c r="BQ61" i="17"/>
  <c r="BU61" i="17"/>
  <c r="BS61" i="17"/>
  <c r="BR61" i="17"/>
  <c r="AZ61" i="17"/>
  <c r="BA61" i="17"/>
  <c r="AW61" i="17"/>
  <c r="AM61" i="17"/>
  <c r="AN61" i="17"/>
  <c r="AJ61" i="17"/>
  <c r="S61" i="17"/>
  <c r="T61" i="17"/>
  <c r="Y61" i="17"/>
  <c r="Z61" i="17"/>
  <c r="R61" i="17"/>
  <c r="V61" i="17"/>
  <c r="EL60" i="17"/>
  <c r="EK60" i="17"/>
  <c r="EJ60" i="17"/>
  <c r="EI60" i="17"/>
  <c r="EH60" i="17"/>
  <c r="EG60" i="17"/>
  <c r="EF60" i="17"/>
  <c r="EE60" i="17"/>
  <c r="ED60" i="17"/>
  <c r="EC60" i="17"/>
  <c r="EB60" i="17"/>
  <c r="EA60" i="17"/>
  <c r="DO60" i="17"/>
  <c r="DP60" i="17"/>
  <c r="DQ60" i="17"/>
  <c r="DR60" i="17"/>
  <c r="DS60" i="17"/>
  <c r="DT60" i="17"/>
  <c r="DU60" i="17"/>
  <c r="DV60" i="17"/>
  <c r="DW60" i="17"/>
  <c r="DX60" i="17"/>
  <c r="DY60" i="17"/>
  <c r="DH60" i="17"/>
  <c r="DI60" i="17"/>
  <c r="DJ60" i="17"/>
  <c r="DK60" i="17"/>
  <c r="DL60" i="17"/>
  <c r="DM60" i="17"/>
  <c r="DN60" i="17"/>
  <c r="CM60" i="17"/>
  <c r="CN60" i="17"/>
  <c r="CO60" i="17"/>
  <c r="CJ60" i="17"/>
  <c r="CK60" i="17"/>
  <c r="CL60" i="17"/>
  <c r="BW60" i="17"/>
  <c r="BI60" i="17"/>
  <c r="BJ60" i="17"/>
  <c r="BX60" i="17"/>
  <c r="BY60" i="17"/>
  <c r="BH60" i="17"/>
  <c r="BQ60" i="17"/>
  <c r="BU60" i="17"/>
  <c r="BS60" i="17"/>
  <c r="BR60" i="17"/>
  <c r="AZ60" i="17"/>
  <c r="BA60" i="17"/>
  <c r="AW60" i="17"/>
  <c r="AM60" i="17"/>
  <c r="AN60" i="17"/>
  <c r="AJ60" i="17"/>
  <c r="S60" i="17"/>
  <c r="T60" i="17"/>
  <c r="Y60" i="17"/>
  <c r="Z60" i="17"/>
  <c r="R60" i="17"/>
  <c r="V60" i="17"/>
  <c r="EL59" i="17"/>
  <c r="EK59" i="17"/>
  <c r="EJ59" i="17"/>
  <c r="EI59" i="17"/>
  <c r="EH59" i="17"/>
  <c r="EG59" i="17"/>
  <c r="EF59" i="17"/>
  <c r="EE59" i="17"/>
  <c r="ED59" i="17"/>
  <c r="EC59" i="17"/>
  <c r="EB59" i="17"/>
  <c r="EA59" i="17"/>
  <c r="DO59" i="17"/>
  <c r="DP59" i="17"/>
  <c r="DQ59" i="17"/>
  <c r="DR59" i="17"/>
  <c r="DS59" i="17"/>
  <c r="DT59" i="17"/>
  <c r="DU59" i="17"/>
  <c r="DV59" i="17"/>
  <c r="DW59" i="17"/>
  <c r="DX59" i="17"/>
  <c r="DY59" i="17"/>
  <c r="DH59" i="17"/>
  <c r="DI59" i="17"/>
  <c r="DJ59" i="17"/>
  <c r="DK59" i="17"/>
  <c r="DL59" i="17"/>
  <c r="DM59" i="17"/>
  <c r="DN59" i="17"/>
  <c r="CM59" i="17"/>
  <c r="CN59" i="17"/>
  <c r="CO59" i="17"/>
  <c r="CJ59" i="17"/>
  <c r="CK59" i="17"/>
  <c r="CL59" i="17"/>
  <c r="BW59" i="17"/>
  <c r="BX59" i="17"/>
  <c r="BY59" i="17"/>
  <c r="BQ59" i="17"/>
  <c r="BU59" i="17"/>
  <c r="BS59" i="17"/>
  <c r="BR59" i="17"/>
  <c r="AZ59" i="17"/>
  <c r="BA59" i="17"/>
  <c r="AW59" i="17"/>
  <c r="AM59" i="17"/>
  <c r="AN59" i="17"/>
  <c r="AJ59" i="17"/>
  <c r="S59" i="17"/>
  <c r="T59" i="17"/>
  <c r="Y59" i="17"/>
  <c r="Z59" i="17"/>
  <c r="R59" i="17"/>
  <c r="V59" i="17"/>
  <c r="EL58" i="17"/>
  <c r="EK58" i="17"/>
  <c r="EJ58" i="17"/>
  <c r="EI58" i="17"/>
  <c r="EH58" i="17"/>
  <c r="EG58" i="17"/>
  <c r="EF58" i="17"/>
  <c r="EE58" i="17"/>
  <c r="ED58" i="17"/>
  <c r="EC58" i="17"/>
  <c r="EB58" i="17"/>
  <c r="EA58" i="17"/>
  <c r="DO58" i="17"/>
  <c r="DP58" i="17"/>
  <c r="DQ58" i="17"/>
  <c r="DR58" i="17"/>
  <c r="DS58" i="17"/>
  <c r="DT58" i="17"/>
  <c r="DU58" i="17"/>
  <c r="DV58" i="17"/>
  <c r="DW58" i="17"/>
  <c r="DX58" i="17"/>
  <c r="DY58" i="17"/>
  <c r="DH58" i="17"/>
  <c r="DI58" i="17"/>
  <c r="DJ58" i="17"/>
  <c r="DK58" i="17"/>
  <c r="DL58" i="17"/>
  <c r="DM58" i="17"/>
  <c r="DN58" i="17"/>
  <c r="CM58" i="17"/>
  <c r="CN58" i="17"/>
  <c r="CO58" i="17"/>
  <c r="CJ58" i="17"/>
  <c r="CK58" i="17"/>
  <c r="CL58" i="17"/>
  <c r="BW58" i="17"/>
  <c r="BX58" i="17"/>
  <c r="BY58" i="17"/>
  <c r="BQ58" i="17"/>
  <c r="BU58" i="17"/>
  <c r="BS58" i="17"/>
  <c r="BR58" i="17"/>
  <c r="AZ58" i="17"/>
  <c r="BA58" i="17"/>
  <c r="AW58" i="17"/>
  <c r="AM58" i="17"/>
  <c r="AN58" i="17"/>
  <c r="AJ58" i="17"/>
  <c r="S58" i="17"/>
  <c r="T58" i="17"/>
  <c r="Y58" i="17"/>
  <c r="Z58" i="17"/>
  <c r="R58" i="17"/>
  <c r="V58" i="17"/>
  <c r="EL57" i="17"/>
  <c r="EK57" i="17"/>
  <c r="EJ57" i="17"/>
  <c r="EI57" i="17"/>
  <c r="EH57" i="17"/>
  <c r="EG57" i="17"/>
  <c r="EF57" i="17"/>
  <c r="EE57" i="17"/>
  <c r="ED57" i="17"/>
  <c r="EC57" i="17"/>
  <c r="EB57" i="17"/>
  <c r="EA57" i="17"/>
  <c r="DO57" i="17"/>
  <c r="DP57" i="17"/>
  <c r="DQ57" i="17"/>
  <c r="DR57" i="17"/>
  <c r="DS57" i="17"/>
  <c r="DT57" i="17"/>
  <c r="DU57" i="17"/>
  <c r="DV57" i="17"/>
  <c r="DW57" i="17"/>
  <c r="DX57" i="17"/>
  <c r="DY57" i="17"/>
  <c r="DH57" i="17"/>
  <c r="DI57" i="17"/>
  <c r="DJ57" i="17"/>
  <c r="DK57" i="17"/>
  <c r="DL57" i="17"/>
  <c r="DM57" i="17"/>
  <c r="DN57" i="17"/>
  <c r="CM57" i="17"/>
  <c r="CN57" i="17"/>
  <c r="CO57" i="17"/>
  <c r="CJ57" i="17"/>
  <c r="CK57" i="17"/>
  <c r="CL57" i="17"/>
  <c r="BW57" i="17"/>
  <c r="BX57" i="17"/>
  <c r="BY57" i="17"/>
  <c r="BQ57" i="17"/>
  <c r="BU57" i="17"/>
  <c r="BS57" i="17"/>
  <c r="BR57" i="17"/>
  <c r="AZ57" i="17"/>
  <c r="BA57" i="17"/>
  <c r="AW57" i="17"/>
  <c r="AM57" i="17"/>
  <c r="AN57" i="17"/>
  <c r="AJ57" i="17"/>
  <c r="S57" i="17"/>
  <c r="T57" i="17"/>
  <c r="Y57" i="17"/>
  <c r="Z57" i="17"/>
  <c r="R57" i="17"/>
  <c r="V57" i="17"/>
  <c r="EL56" i="17"/>
  <c r="EK56" i="17"/>
  <c r="EJ56" i="17"/>
  <c r="EI56" i="17"/>
  <c r="EH56" i="17"/>
  <c r="EG56" i="17"/>
  <c r="EF56" i="17"/>
  <c r="EE56" i="17"/>
  <c r="ED56" i="17"/>
  <c r="EC56" i="17"/>
  <c r="EB56" i="17"/>
  <c r="EA56" i="17"/>
  <c r="DO56" i="17"/>
  <c r="DP56" i="17"/>
  <c r="DQ56" i="17"/>
  <c r="DR56" i="17"/>
  <c r="DS56" i="17"/>
  <c r="DT56" i="17"/>
  <c r="DU56" i="17"/>
  <c r="DV56" i="17"/>
  <c r="DW56" i="17"/>
  <c r="DX56" i="17"/>
  <c r="DY56" i="17"/>
  <c r="DH56" i="17"/>
  <c r="DI56" i="17"/>
  <c r="DJ56" i="17"/>
  <c r="DK56" i="17"/>
  <c r="DL56" i="17"/>
  <c r="DM56" i="17"/>
  <c r="DN56" i="17"/>
  <c r="CM56" i="17"/>
  <c r="CN56" i="17"/>
  <c r="CO56" i="17"/>
  <c r="CJ56" i="17"/>
  <c r="CK56" i="17"/>
  <c r="CL56" i="17"/>
  <c r="BW56" i="17"/>
  <c r="BX56" i="17"/>
  <c r="BY56" i="17"/>
  <c r="BQ56" i="17"/>
  <c r="BU56" i="17"/>
  <c r="BS56" i="17"/>
  <c r="BR56" i="17"/>
  <c r="AZ56" i="17"/>
  <c r="BA56" i="17"/>
  <c r="AW56" i="17"/>
  <c r="AM56" i="17"/>
  <c r="AN56" i="17"/>
  <c r="AJ56" i="17"/>
  <c r="S56" i="17"/>
  <c r="T56" i="17"/>
  <c r="Y56" i="17"/>
  <c r="Z56" i="17"/>
  <c r="R56" i="17"/>
  <c r="V56" i="17"/>
  <c r="EL55" i="17"/>
  <c r="EK55" i="17"/>
  <c r="EJ55" i="17"/>
  <c r="EI55" i="17"/>
  <c r="EH55" i="17"/>
  <c r="EG55" i="17"/>
  <c r="EF55" i="17"/>
  <c r="EE55" i="17"/>
  <c r="ED55" i="17"/>
  <c r="EC55" i="17"/>
  <c r="EB55" i="17"/>
  <c r="EA55" i="17"/>
  <c r="DO55" i="17"/>
  <c r="DP55" i="17"/>
  <c r="DQ55" i="17"/>
  <c r="DR55" i="17"/>
  <c r="DS55" i="17"/>
  <c r="DT55" i="17"/>
  <c r="DU55" i="17"/>
  <c r="DV55" i="17"/>
  <c r="DW55" i="17"/>
  <c r="DX55" i="17"/>
  <c r="DY55" i="17"/>
  <c r="DH55" i="17"/>
  <c r="DI55" i="17"/>
  <c r="DJ55" i="17"/>
  <c r="DK55" i="17"/>
  <c r="DL55" i="17"/>
  <c r="DM55" i="17"/>
  <c r="DN55" i="17"/>
  <c r="CM55" i="17"/>
  <c r="CN55" i="17"/>
  <c r="CO55" i="17"/>
  <c r="CJ55" i="17"/>
  <c r="CK55" i="17"/>
  <c r="CL55" i="17"/>
  <c r="BW55" i="17"/>
  <c r="BX55" i="17"/>
  <c r="BY55" i="17"/>
  <c r="BQ55" i="17"/>
  <c r="BU55" i="17"/>
  <c r="BS55" i="17"/>
  <c r="BR55" i="17"/>
  <c r="AZ55" i="17"/>
  <c r="BA55" i="17"/>
  <c r="AW55" i="17"/>
  <c r="AM55" i="17"/>
  <c r="AN55" i="17"/>
  <c r="AJ55" i="17"/>
  <c r="S55" i="17"/>
  <c r="T55" i="17"/>
  <c r="Y55" i="17"/>
  <c r="Z55" i="17"/>
  <c r="R55" i="17"/>
  <c r="V55" i="17"/>
  <c r="EL54" i="17"/>
  <c r="EK54" i="17"/>
  <c r="EJ54" i="17"/>
  <c r="EI54" i="17"/>
  <c r="EH54" i="17"/>
  <c r="EG54" i="17"/>
  <c r="EF54" i="17"/>
  <c r="EE54" i="17"/>
  <c r="ED54" i="17"/>
  <c r="EC54" i="17"/>
  <c r="EB54" i="17"/>
  <c r="EA54" i="17"/>
  <c r="DO54" i="17"/>
  <c r="DP54" i="17"/>
  <c r="DQ54" i="17"/>
  <c r="DR54" i="17"/>
  <c r="DS54" i="17"/>
  <c r="DT54" i="17"/>
  <c r="DU54" i="17"/>
  <c r="DV54" i="17"/>
  <c r="DW54" i="17"/>
  <c r="DX54" i="17"/>
  <c r="DY54" i="17"/>
  <c r="DH54" i="17"/>
  <c r="DI54" i="17"/>
  <c r="DJ54" i="17"/>
  <c r="DK54" i="17"/>
  <c r="DL54" i="17"/>
  <c r="DM54" i="17"/>
  <c r="DN54" i="17"/>
  <c r="CM54" i="17"/>
  <c r="CN54" i="17"/>
  <c r="CO54" i="17"/>
  <c r="CJ54" i="17"/>
  <c r="CK54" i="17"/>
  <c r="CL54" i="17"/>
  <c r="BW54" i="17"/>
  <c r="BX54" i="17"/>
  <c r="BY54" i="17"/>
  <c r="BQ54" i="17"/>
  <c r="BU54" i="17"/>
  <c r="BS54" i="17"/>
  <c r="BR54" i="17"/>
  <c r="AZ54" i="17"/>
  <c r="BA54" i="17"/>
  <c r="AW54" i="17"/>
  <c r="AM54" i="17"/>
  <c r="AN54" i="17"/>
  <c r="AJ54" i="17"/>
  <c r="S54" i="17"/>
  <c r="T54" i="17"/>
  <c r="Y54" i="17"/>
  <c r="Z54" i="17"/>
  <c r="R54" i="17"/>
  <c r="V54" i="17"/>
  <c r="EL53" i="17"/>
  <c r="EK53" i="17"/>
  <c r="EJ53" i="17"/>
  <c r="EI53" i="17"/>
  <c r="EH53" i="17"/>
  <c r="EG53" i="17"/>
  <c r="EF53" i="17"/>
  <c r="EE53" i="17"/>
  <c r="ED53" i="17"/>
  <c r="EC53" i="17"/>
  <c r="EB53" i="17"/>
  <c r="EA53" i="17"/>
  <c r="DO53" i="17"/>
  <c r="DP53" i="17"/>
  <c r="DQ53" i="17"/>
  <c r="DR53" i="17"/>
  <c r="DS53" i="17"/>
  <c r="DT53" i="17"/>
  <c r="DU53" i="17"/>
  <c r="DV53" i="17"/>
  <c r="DW53" i="17"/>
  <c r="DX53" i="17"/>
  <c r="DY53" i="17"/>
  <c r="DH53" i="17"/>
  <c r="DI53" i="17"/>
  <c r="DJ53" i="17"/>
  <c r="DK53" i="17"/>
  <c r="DL53" i="17"/>
  <c r="DM53" i="17"/>
  <c r="DN53" i="17"/>
  <c r="CM53" i="17"/>
  <c r="CN53" i="17"/>
  <c r="CO53" i="17"/>
  <c r="CJ53" i="17"/>
  <c r="CK53" i="17"/>
  <c r="CL53" i="17"/>
  <c r="BW53" i="17"/>
  <c r="BX53" i="17"/>
  <c r="BY53" i="17"/>
  <c r="BQ53" i="17"/>
  <c r="BU53" i="17"/>
  <c r="BS53" i="17"/>
  <c r="BR53" i="17"/>
  <c r="AZ53" i="17"/>
  <c r="BA53" i="17"/>
  <c r="AW53" i="17"/>
  <c r="AM53" i="17"/>
  <c r="AN53" i="17"/>
  <c r="AJ53" i="17"/>
  <c r="S53" i="17"/>
  <c r="T53" i="17"/>
  <c r="Y53" i="17"/>
  <c r="Z53" i="17"/>
  <c r="R53" i="17"/>
  <c r="V53" i="17"/>
  <c r="EL52" i="17"/>
  <c r="EK52" i="17"/>
  <c r="EJ52" i="17"/>
  <c r="EI52" i="17"/>
  <c r="EH52" i="17"/>
  <c r="EG52" i="17"/>
  <c r="EF52" i="17"/>
  <c r="EE52" i="17"/>
  <c r="ED52" i="17"/>
  <c r="EC52" i="17"/>
  <c r="EB52" i="17"/>
  <c r="EA52" i="17"/>
  <c r="DO52" i="17"/>
  <c r="DP52" i="17"/>
  <c r="DQ52" i="17"/>
  <c r="DR52" i="17"/>
  <c r="DS52" i="17"/>
  <c r="DT52" i="17"/>
  <c r="DU52" i="17"/>
  <c r="DV52" i="17"/>
  <c r="DW52" i="17"/>
  <c r="DX52" i="17"/>
  <c r="DY52" i="17"/>
  <c r="DH52" i="17"/>
  <c r="DI52" i="17"/>
  <c r="DJ52" i="17"/>
  <c r="DK52" i="17"/>
  <c r="DL52" i="17"/>
  <c r="DM52" i="17"/>
  <c r="DN52" i="17"/>
  <c r="CM52" i="17"/>
  <c r="CN52" i="17"/>
  <c r="CO52" i="17"/>
  <c r="CJ52" i="17"/>
  <c r="CK52" i="17"/>
  <c r="CL52" i="17"/>
  <c r="BW52" i="17"/>
  <c r="BX52" i="17"/>
  <c r="BY52" i="17"/>
  <c r="BQ52" i="17"/>
  <c r="BU52" i="17"/>
  <c r="BS52" i="17"/>
  <c r="BR52" i="17"/>
  <c r="AZ52" i="17"/>
  <c r="BA52" i="17"/>
  <c r="AW52" i="17"/>
  <c r="AM52" i="17"/>
  <c r="AN52" i="17"/>
  <c r="AJ52" i="17"/>
  <c r="S52" i="17"/>
  <c r="T52" i="17"/>
  <c r="Y52" i="17"/>
  <c r="Z52" i="17"/>
  <c r="R52" i="17"/>
  <c r="V52" i="17"/>
  <c r="DO51" i="17"/>
  <c r="DP51" i="17"/>
  <c r="DQ51" i="17"/>
  <c r="DR51" i="17"/>
  <c r="DS51" i="17"/>
  <c r="DT51" i="17"/>
  <c r="DU51" i="17"/>
  <c r="DV51" i="17"/>
  <c r="DW51" i="17"/>
  <c r="DX51" i="17"/>
  <c r="DY51" i="17"/>
  <c r="DH51" i="17"/>
  <c r="DI51" i="17"/>
  <c r="DJ51" i="17"/>
  <c r="DK51" i="17"/>
  <c r="DL51" i="17"/>
  <c r="DM51" i="17"/>
  <c r="DN51" i="17"/>
  <c r="BW51" i="17"/>
  <c r="BX51" i="17"/>
  <c r="BY51" i="17"/>
  <c r="DO50" i="17"/>
  <c r="DP50" i="17"/>
  <c r="DQ50" i="17"/>
  <c r="DR50" i="17"/>
  <c r="DS50" i="17"/>
  <c r="DT50" i="17"/>
  <c r="DU50" i="17"/>
  <c r="DV50" i="17"/>
  <c r="DW50" i="17"/>
  <c r="DX50" i="17"/>
  <c r="DY50" i="17"/>
  <c r="DH50" i="17"/>
  <c r="DI50" i="17"/>
  <c r="DJ50" i="17"/>
  <c r="DK50" i="17"/>
  <c r="DL50" i="17"/>
  <c r="DM50" i="17"/>
  <c r="DN50" i="17"/>
  <c r="BW50" i="17"/>
  <c r="BX50" i="17"/>
  <c r="BY50" i="17"/>
  <c r="DO49" i="17"/>
  <c r="DP49" i="17"/>
  <c r="DQ49" i="17"/>
  <c r="DR49" i="17"/>
  <c r="DS49" i="17"/>
  <c r="DT49" i="17"/>
  <c r="DU49" i="17"/>
  <c r="DV49" i="17"/>
  <c r="DW49" i="17"/>
  <c r="DX49" i="17"/>
  <c r="DY49" i="17"/>
  <c r="DH49" i="17"/>
  <c r="DI49" i="17"/>
  <c r="DJ49" i="17"/>
  <c r="DK49" i="17"/>
  <c r="DL49" i="17"/>
  <c r="DM49" i="17"/>
  <c r="DN49" i="17"/>
  <c r="BW49" i="17"/>
  <c r="BX49" i="17"/>
  <c r="BY49" i="17"/>
  <c r="DO48" i="17"/>
  <c r="DP48" i="17"/>
  <c r="DQ48" i="17"/>
  <c r="DR48" i="17"/>
  <c r="DS48" i="17"/>
  <c r="DT48" i="17"/>
  <c r="DU48" i="17"/>
  <c r="DV48" i="17"/>
  <c r="DW48" i="17"/>
  <c r="DX48" i="17"/>
  <c r="DY48" i="17"/>
  <c r="DH48" i="17"/>
  <c r="DI48" i="17"/>
  <c r="DJ48" i="17"/>
  <c r="DK48" i="17"/>
  <c r="DL48" i="17"/>
  <c r="DM48" i="17"/>
  <c r="DN48" i="17"/>
  <c r="BW48" i="17"/>
  <c r="BX48" i="17"/>
  <c r="BY48" i="17"/>
  <c r="DO47" i="17"/>
  <c r="DP47" i="17"/>
  <c r="DQ47" i="17"/>
  <c r="DR47" i="17"/>
  <c r="DS47" i="17"/>
  <c r="DT47" i="17"/>
  <c r="DU47" i="17"/>
  <c r="DV47" i="17"/>
  <c r="DW47" i="17"/>
  <c r="DX47" i="17"/>
  <c r="DY47" i="17"/>
  <c r="DH47" i="17"/>
  <c r="DI47" i="17"/>
  <c r="DJ47" i="17"/>
  <c r="DK47" i="17"/>
  <c r="DL47" i="17"/>
  <c r="DM47" i="17"/>
  <c r="DN47" i="17"/>
  <c r="BW47" i="17"/>
  <c r="BX47" i="17"/>
  <c r="BY47" i="17"/>
  <c r="AJ47" i="17"/>
  <c r="DO46" i="17"/>
  <c r="DP46" i="17"/>
  <c r="DQ46" i="17"/>
  <c r="DR46" i="17"/>
  <c r="DS46" i="17"/>
  <c r="DT46" i="17"/>
  <c r="DU46" i="17"/>
  <c r="DV46" i="17"/>
  <c r="DW46" i="17"/>
  <c r="DX46" i="17"/>
  <c r="DY46" i="17"/>
  <c r="DH46" i="17"/>
  <c r="DI46" i="17"/>
  <c r="DJ46" i="17"/>
  <c r="DK46" i="17"/>
  <c r="DL46" i="17"/>
  <c r="DM46" i="17"/>
  <c r="DN46" i="17"/>
  <c r="BW46" i="17"/>
  <c r="BX46" i="17"/>
  <c r="BY46" i="17"/>
  <c r="DO45" i="17"/>
  <c r="DP45" i="17"/>
  <c r="DQ45" i="17"/>
  <c r="DR45" i="17"/>
  <c r="DS45" i="17"/>
  <c r="DT45" i="17"/>
  <c r="DU45" i="17"/>
  <c r="DV45" i="17"/>
  <c r="DW45" i="17"/>
  <c r="DX45" i="17"/>
  <c r="DY45" i="17"/>
  <c r="DH45" i="17"/>
  <c r="DI45" i="17"/>
  <c r="DJ45" i="17"/>
  <c r="DK45" i="17"/>
  <c r="DL45" i="17"/>
  <c r="DM45" i="17"/>
  <c r="DN45" i="17"/>
  <c r="BW45" i="17"/>
  <c r="BX45" i="17"/>
  <c r="BY45" i="17"/>
  <c r="DO44" i="17"/>
  <c r="DP44" i="17"/>
  <c r="DQ44" i="17"/>
  <c r="DR44" i="17"/>
  <c r="DS44" i="17"/>
  <c r="DT44" i="17"/>
  <c r="DU44" i="17"/>
  <c r="DV44" i="17"/>
  <c r="DW44" i="17"/>
  <c r="DX44" i="17"/>
  <c r="DY44" i="17"/>
  <c r="DH44" i="17"/>
  <c r="DI44" i="17"/>
  <c r="DJ44" i="17"/>
  <c r="DK44" i="17"/>
  <c r="DL44" i="17"/>
  <c r="DM44" i="17"/>
  <c r="DN44" i="17"/>
  <c r="BW44" i="17"/>
  <c r="BX44" i="17"/>
  <c r="BY44" i="17"/>
  <c r="DO43" i="17"/>
  <c r="DP43" i="17"/>
  <c r="DQ43" i="17"/>
  <c r="DR43" i="17"/>
  <c r="DS43" i="17"/>
  <c r="DT43" i="17"/>
  <c r="DU43" i="17"/>
  <c r="DV43" i="17"/>
  <c r="DW43" i="17"/>
  <c r="DX43" i="17"/>
  <c r="DY43" i="17"/>
  <c r="DH43" i="17"/>
  <c r="DI43" i="17"/>
  <c r="DJ43" i="17"/>
  <c r="DK43" i="17"/>
  <c r="DL43" i="17"/>
  <c r="DM43" i="17"/>
  <c r="DN43" i="17"/>
  <c r="BW43" i="17"/>
  <c r="BX43" i="17"/>
  <c r="BY43" i="17"/>
  <c r="DO42" i="17"/>
  <c r="DP42" i="17"/>
  <c r="DQ42" i="17"/>
  <c r="DR42" i="17"/>
  <c r="DS42" i="17"/>
  <c r="DT42" i="17"/>
  <c r="DU42" i="17"/>
  <c r="DV42" i="17"/>
  <c r="DW42" i="17"/>
  <c r="DX42" i="17"/>
  <c r="DY42" i="17"/>
  <c r="DH42" i="17"/>
  <c r="DI42" i="17"/>
  <c r="DJ42" i="17"/>
  <c r="DK42" i="17"/>
  <c r="DL42" i="17"/>
  <c r="DM42" i="17"/>
  <c r="DN42" i="17"/>
  <c r="BW42" i="17"/>
  <c r="BX42" i="17"/>
  <c r="BY42" i="17"/>
  <c r="DO41" i="17"/>
  <c r="DP41" i="17"/>
  <c r="DQ41" i="17"/>
  <c r="DR41" i="17"/>
  <c r="DS41" i="17"/>
  <c r="DT41" i="17"/>
  <c r="DU41" i="17"/>
  <c r="DV41" i="17"/>
  <c r="DW41" i="17"/>
  <c r="DX41" i="17"/>
  <c r="DY41" i="17"/>
  <c r="DH41" i="17"/>
  <c r="DI41" i="17"/>
  <c r="DJ41" i="17"/>
  <c r="DK41" i="17"/>
  <c r="DL41" i="17"/>
  <c r="DM41" i="17"/>
  <c r="DN41" i="17"/>
  <c r="BW41" i="17"/>
  <c r="BX41" i="17"/>
  <c r="BY41" i="17"/>
  <c r="DO40" i="17"/>
  <c r="DP40" i="17"/>
  <c r="DQ40" i="17"/>
  <c r="DR40" i="17"/>
  <c r="DS40" i="17"/>
  <c r="DT40" i="17"/>
  <c r="DU40" i="17"/>
  <c r="DV40" i="17"/>
  <c r="DW40" i="17"/>
  <c r="DX40" i="17"/>
  <c r="DY40" i="17"/>
  <c r="DH40" i="17"/>
  <c r="DI40" i="17"/>
  <c r="DJ40" i="17"/>
  <c r="DK40" i="17"/>
  <c r="DL40" i="17"/>
  <c r="DM40" i="17"/>
  <c r="DN40" i="17"/>
  <c r="BW40" i="17"/>
  <c r="BX40" i="17"/>
  <c r="BY40" i="17"/>
  <c r="DO39" i="17"/>
  <c r="DP39" i="17"/>
  <c r="DQ39" i="17"/>
  <c r="DR39" i="17"/>
  <c r="DS39" i="17"/>
  <c r="DT39" i="17"/>
  <c r="DU39" i="17"/>
  <c r="DV39" i="17"/>
  <c r="DW39" i="17"/>
  <c r="DX39" i="17"/>
  <c r="DY39" i="17"/>
  <c r="DH39" i="17"/>
  <c r="DI39" i="17"/>
  <c r="DJ39" i="17"/>
  <c r="DK39" i="17"/>
  <c r="DL39" i="17"/>
  <c r="DM39" i="17"/>
  <c r="DN39" i="17"/>
  <c r="BW39" i="17"/>
  <c r="BX39" i="17"/>
  <c r="BY39" i="17"/>
  <c r="DO38" i="17"/>
  <c r="DP38" i="17"/>
  <c r="DQ38" i="17"/>
  <c r="DR38" i="17"/>
  <c r="DS38" i="17"/>
  <c r="DT38" i="17"/>
  <c r="DU38" i="17"/>
  <c r="DV38" i="17"/>
  <c r="DW38" i="17"/>
  <c r="DX38" i="17"/>
  <c r="DY38" i="17"/>
  <c r="DH38" i="17"/>
  <c r="DI38" i="17"/>
  <c r="DJ38" i="17"/>
  <c r="DK38" i="17"/>
  <c r="DL38" i="17"/>
  <c r="DM38" i="17"/>
  <c r="DN38" i="17"/>
  <c r="BW38" i="17"/>
  <c r="BX38" i="17"/>
  <c r="BY38" i="17"/>
  <c r="DO37" i="17"/>
  <c r="DP37" i="17"/>
  <c r="DQ37" i="17"/>
  <c r="DR37" i="17"/>
  <c r="DS37" i="17"/>
  <c r="DT37" i="17"/>
  <c r="DU37" i="17"/>
  <c r="DV37" i="17"/>
  <c r="DW37" i="17"/>
  <c r="DX37" i="17"/>
  <c r="DY37" i="17"/>
  <c r="DH37" i="17"/>
  <c r="DI37" i="17"/>
  <c r="DJ37" i="17"/>
  <c r="DK37" i="17"/>
  <c r="DL37" i="17"/>
  <c r="DM37" i="17"/>
  <c r="DN37" i="17"/>
  <c r="BW37" i="17"/>
  <c r="BX37" i="17"/>
  <c r="BY37" i="17"/>
  <c r="DO36" i="17"/>
  <c r="DP36" i="17"/>
  <c r="DQ36" i="17"/>
  <c r="DR36" i="17"/>
  <c r="DS36" i="17"/>
  <c r="DT36" i="17"/>
  <c r="DU36" i="17"/>
  <c r="DV36" i="17"/>
  <c r="DW36" i="17"/>
  <c r="DX36" i="17"/>
  <c r="DY36" i="17"/>
  <c r="DH36" i="17"/>
  <c r="DI36" i="17"/>
  <c r="DJ36" i="17"/>
  <c r="DK36" i="17"/>
  <c r="DL36" i="17"/>
  <c r="DM36" i="17"/>
  <c r="DN36" i="17"/>
  <c r="BW36" i="17"/>
  <c r="BX36" i="17"/>
  <c r="BY36" i="17"/>
  <c r="DO35" i="17"/>
  <c r="DP35" i="17"/>
  <c r="DQ35" i="17"/>
  <c r="DR35" i="17"/>
  <c r="DS35" i="17"/>
  <c r="DT35" i="17"/>
  <c r="DU35" i="17"/>
  <c r="DV35" i="17"/>
  <c r="DW35" i="17"/>
  <c r="DX35" i="17"/>
  <c r="DY35" i="17"/>
  <c r="DH35" i="17"/>
  <c r="DI35" i="17"/>
  <c r="DJ35" i="17"/>
  <c r="DK35" i="17"/>
  <c r="DL35" i="17"/>
  <c r="DM35" i="17"/>
  <c r="DN35" i="17"/>
  <c r="BW35" i="17"/>
  <c r="BX35" i="17"/>
  <c r="BY35" i="17"/>
  <c r="DO34" i="17"/>
  <c r="DP34" i="17"/>
  <c r="DQ34" i="17"/>
  <c r="DR34" i="17"/>
  <c r="DS34" i="17"/>
  <c r="DT34" i="17"/>
  <c r="DU34" i="17"/>
  <c r="DV34" i="17"/>
  <c r="DW34" i="17"/>
  <c r="DX34" i="17"/>
  <c r="DY34" i="17"/>
  <c r="DH34" i="17"/>
  <c r="DI34" i="17"/>
  <c r="DJ34" i="17"/>
  <c r="DK34" i="17"/>
  <c r="DL34" i="17"/>
  <c r="DM34" i="17"/>
  <c r="DN34" i="17"/>
  <c r="BW34" i="17"/>
  <c r="BX34" i="17"/>
  <c r="BY34" i="17"/>
  <c r="DO33" i="17"/>
  <c r="DP33" i="17"/>
  <c r="DQ33" i="17"/>
  <c r="DR33" i="17"/>
  <c r="DS33" i="17"/>
  <c r="DT33" i="17"/>
  <c r="DU33" i="17"/>
  <c r="DV33" i="17"/>
  <c r="DW33" i="17"/>
  <c r="DX33" i="17"/>
  <c r="DY33" i="17"/>
  <c r="DH33" i="17"/>
  <c r="DI33" i="17"/>
  <c r="DJ33" i="17"/>
  <c r="DK33" i="17"/>
  <c r="DL33" i="17"/>
  <c r="DM33" i="17"/>
  <c r="DN33" i="17"/>
  <c r="BW33" i="17"/>
  <c r="BX33" i="17"/>
  <c r="BY33" i="17"/>
  <c r="DO32" i="17"/>
  <c r="DP32" i="17"/>
  <c r="DQ32" i="17"/>
  <c r="DR32" i="17"/>
  <c r="DS32" i="17"/>
  <c r="DT32" i="17"/>
  <c r="DU32" i="17"/>
  <c r="DV32" i="17"/>
  <c r="DW32" i="17"/>
  <c r="DX32" i="17"/>
  <c r="DY32" i="17"/>
  <c r="DH32" i="17"/>
  <c r="DI32" i="17"/>
  <c r="DJ32" i="17"/>
  <c r="DK32" i="17"/>
  <c r="DL32" i="17"/>
  <c r="DM32" i="17"/>
  <c r="DN32" i="17"/>
  <c r="BW32" i="17"/>
  <c r="BX32" i="17"/>
  <c r="BY32" i="17"/>
  <c r="DO31" i="17"/>
  <c r="DP31" i="17"/>
  <c r="DQ31" i="17"/>
  <c r="DR31" i="17"/>
  <c r="DS31" i="17"/>
  <c r="DT31" i="17"/>
  <c r="DU31" i="17"/>
  <c r="DV31" i="17"/>
  <c r="DW31" i="17"/>
  <c r="DX31" i="17"/>
  <c r="DY31" i="17"/>
  <c r="DH31" i="17"/>
  <c r="DI31" i="17"/>
  <c r="DJ31" i="17"/>
  <c r="DK31" i="17"/>
  <c r="DL31" i="17"/>
  <c r="DM31" i="17"/>
  <c r="DN31" i="17"/>
  <c r="BW31" i="17"/>
  <c r="BX31" i="17"/>
  <c r="BY31" i="17"/>
  <c r="DO30" i="17"/>
  <c r="DP30" i="17"/>
  <c r="DQ30" i="17"/>
  <c r="DR30" i="17"/>
  <c r="DS30" i="17"/>
  <c r="DT30" i="17"/>
  <c r="DU30" i="17"/>
  <c r="DV30" i="17"/>
  <c r="DW30" i="17"/>
  <c r="DX30" i="17"/>
  <c r="DY30" i="17"/>
  <c r="DH30" i="17"/>
  <c r="DI30" i="17"/>
  <c r="DJ30" i="17"/>
  <c r="DK30" i="17"/>
  <c r="DL30" i="17"/>
  <c r="DM30" i="17"/>
  <c r="DN30" i="17"/>
  <c r="BW30" i="17"/>
  <c r="BX30" i="17"/>
  <c r="BY30" i="17"/>
  <c r="DO29" i="17"/>
  <c r="DP29" i="17"/>
  <c r="DQ29" i="17"/>
  <c r="DR29" i="17"/>
  <c r="DS29" i="17"/>
  <c r="DT29" i="17"/>
  <c r="DU29" i="17"/>
  <c r="DV29" i="17"/>
  <c r="DW29" i="17"/>
  <c r="DX29" i="17"/>
  <c r="DY29" i="17"/>
  <c r="DH29" i="17"/>
  <c r="DI29" i="17"/>
  <c r="DJ29" i="17"/>
  <c r="DK29" i="17"/>
  <c r="DL29" i="17"/>
  <c r="DM29" i="17"/>
  <c r="DN29" i="17"/>
  <c r="BW29" i="17"/>
  <c r="BX29" i="17"/>
  <c r="BY29" i="17"/>
  <c r="DO28" i="17"/>
  <c r="DP28" i="17"/>
  <c r="DQ28" i="17"/>
  <c r="DR28" i="17"/>
  <c r="DS28" i="17"/>
  <c r="DT28" i="17"/>
  <c r="DU28" i="17"/>
  <c r="DV28" i="17"/>
  <c r="DW28" i="17"/>
  <c r="DX28" i="17"/>
  <c r="DY28" i="17"/>
  <c r="DH28" i="17"/>
  <c r="DI28" i="17"/>
  <c r="DJ28" i="17"/>
  <c r="DK28" i="17"/>
  <c r="DL28" i="17"/>
  <c r="DM28" i="17"/>
  <c r="DN28" i="17"/>
  <c r="BW28" i="17"/>
  <c r="BX28" i="17"/>
  <c r="BY28" i="17"/>
  <c r="DO27" i="17"/>
  <c r="DP27" i="17"/>
  <c r="DQ27" i="17"/>
  <c r="DR27" i="17"/>
  <c r="DS27" i="17"/>
  <c r="DT27" i="17"/>
  <c r="DU27" i="17"/>
  <c r="DV27" i="17"/>
  <c r="DW27" i="17"/>
  <c r="DX27" i="17"/>
  <c r="DY27" i="17"/>
  <c r="DH27" i="17"/>
  <c r="DI27" i="17"/>
  <c r="DJ27" i="17"/>
  <c r="DK27" i="17"/>
  <c r="DL27" i="17"/>
  <c r="DM27" i="17"/>
  <c r="DN27" i="17"/>
  <c r="DO26" i="17"/>
  <c r="DP26" i="17"/>
  <c r="DQ26" i="17"/>
  <c r="DR26" i="17"/>
  <c r="DS26" i="17"/>
  <c r="DT26" i="17"/>
  <c r="DU26" i="17"/>
  <c r="DV26" i="17"/>
  <c r="DW26" i="17"/>
  <c r="DX26" i="17"/>
  <c r="DY26" i="17"/>
  <c r="DH26" i="17"/>
  <c r="DI26" i="17"/>
  <c r="DJ26" i="17"/>
  <c r="DK26" i="17"/>
  <c r="DL26" i="17"/>
  <c r="DM26" i="17"/>
  <c r="DN26" i="17"/>
  <c r="DO25" i="17"/>
  <c r="DP25" i="17"/>
  <c r="DQ25" i="17"/>
  <c r="DR25" i="17"/>
  <c r="DS25" i="17"/>
  <c r="DT25" i="17"/>
  <c r="DU25" i="17"/>
  <c r="DV25" i="17"/>
  <c r="DW25" i="17"/>
  <c r="DX25" i="17"/>
  <c r="DY25" i="17"/>
  <c r="DH25" i="17"/>
  <c r="DI25" i="17"/>
  <c r="DJ25" i="17"/>
  <c r="DK25" i="17"/>
  <c r="DL25" i="17"/>
  <c r="DM25" i="17"/>
  <c r="DN25" i="17"/>
  <c r="DO24" i="17"/>
  <c r="DP24" i="17"/>
  <c r="DQ24" i="17"/>
  <c r="DR24" i="17"/>
  <c r="DS24" i="17"/>
  <c r="DT24" i="17"/>
  <c r="DU24" i="17"/>
  <c r="DV24" i="17"/>
  <c r="DW24" i="17"/>
  <c r="DX24" i="17"/>
  <c r="DY24" i="17"/>
  <c r="DH24" i="17"/>
  <c r="DI24" i="17"/>
  <c r="DJ24" i="17"/>
  <c r="DK24" i="17"/>
  <c r="DL24" i="17"/>
  <c r="DM24" i="17"/>
  <c r="DN24" i="17"/>
  <c r="DO23" i="17"/>
  <c r="DP23" i="17"/>
  <c r="DQ23" i="17"/>
  <c r="DR23" i="17"/>
  <c r="DS23" i="17"/>
  <c r="DT23" i="17"/>
  <c r="DU23" i="17"/>
  <c r="DV23" i="17"/>
  <c r="DW23" i="17"/>
  <c r="DX23" i="17"/>
  <c r="DY23" i="17"/>
  <c r="DH23" i="17"/>
  <c r="DI23" i="17"/>
  <c r="DJ23" i="17"/>
  <c r="DK23" i="17"/>
  <c r="DL23" i="17"/>
  <c r="DM23" i="17"/>
  <c r="DN23" i="17"/>
  <c r="DO22" i="17"/>
  <c r="DP22" i="17"/>
  <c r="DQ22" i="17"/>
  <c r="DR22" i="17"/>
  <c r="DS22" i="17"/>
  <c r="DT22" i="17"/>
  <c r="DU22" i="17"/>
  <c r="DV22" i="17"/>
  <c r="DW22" i="17"/>
  <c r="DX22" i="17"/>
  <c r="DY22" i="17"/>
  <c r="DH22" i="17"/>
  <c r="DI22" i="17"/>
  <c r="DJ22" i="17"/>
  <c r="DK22" i="17"/>
  <c r="DL22" i="17"/>
  <c r="DM22" i="17"/>
  <c r="DN22" i="17"/>
  <c r="DO21" i="17"/>
  <c r="DP21" i="17"/>
  <c r="DQ21" i="17"/>
  <c r="DR21" i="17"/>
  <c r="DS21" i="17"/>
  <c r="DT21" i="17"/>
  <c r="DU21" i="17"/>
  <c r="DV21" i="17"/>
  <c r="DW21" i="17"/>
  <c r="DX21" i="17"/>
  <c r="DY21" i="17"/>
  <c r="DH21" i="17"/>
  <c r="DI21" i="17"/>
  <c r="DJ21" i="17"/>
  <c r="DK21" i="17"/>
  <c r="DL21" i="17"/>
  <c r="DM21" i="17"/>
  <c r="DN21" i="17"/>
  <c r="DO20" i="17"/>
  <c r="DP20" i="17"/>
  <c r="DQ20" i="17"/>
  <c r="DR20" i="17"/>
  <c r="DS20" i="17"/>
  <c r="DT20" i="17"/>
  <c r="DU20" i="17"/>
  <c r="DV20" i="17"/>
  <c r="DW20" i="17"/>
  <c r="DX20" i="17"/>
  <c r="DY20" i="17"/>
  <c r="DH20" i="17"/>
  <c r="DI20" i="17"/>
  <c r="DJ20" i="17"/>
  <c r="DK20" i="17"/>
  <c r="DL20" i="17"/>
  <c r="DM20" i="17"/>
  <c r="DN20" i="17"/>
  <c r="DO19" i="17"/>
  <c r="DP19" i="17"/>
  <c r="DQ19" i="17"/>
  <c r="DR19" i="17"/>
  <c r="DS19" i="17"/>
  <c r="DT19" i="17"/>
  <c r="DU19" i="17"/>
  <c r="DV19" i="17"/>
  <c r="DW19" i="17"/>
  <c r="DX19" i="17"/>
  <c r="DY19" i="17"/>
  <c r="DH19" i="17"/>
  <c r="DI19" i="17"/>
  <c r="DJ19" i="17"/>
  <c r="DK19" i="17"/>
  <c r="DL19" i="17"/>
  <c r="DM19" i="17"/>
  <c r="DN19" i="17"/>
  <c r="DO18" i="17"/>
  <c r="DP18" i="17"/>
  <c r="DQ18" i="17"/>
  <c r="DR18" i="17"/>
  <c r="DS18" i="17"/>
  <c r="DT18" i="17"/>
  <c r="DU18" i="17"/>
  <c r="DV18" i="17"/>
  <c r="DW18" i="17"/>
  <c r="DX18" i="17"/>
  <c r="DY18" i="17"/>
  <c r="DH18" i="17"/>
  <c r="DI18" i="17"/>
  <c r="DJ18" i="17"/>
  <c r="DK18" i="17"/>
  <c r="DL18" i="17"/>
  <c r="DM18" i="17"/>
  <c r="DN18" i="17"/>
  <c r="DO17" i="17"/>
  <c r="DP17" i="17"/>
  <c r="DQ17" i="17"/>
  <c r="DR17" i="17"/>
  <c r="DS17" i="17"/>
  <c r="DT17" i="17"/>
  <c r="DU17" i="17"/>
  <c r="DV17" i="17"/>
  <c r="DW17" i="17"/>
  <c r="DX17" i="17"/>
  <c r="DY17" i="17"/>
  <c r="DH17" i="17"/>
  <c r="DI17" i="17"/>
  <c r="DJ17" i="17"/>
  <c r="DK17" i="17"/>
  <c r="DL17" i="17"/>
  <c r="DM17" i="17"/>
  <c r="DN17" i="17"/>
  <c r="DO16" i="17"/>
  <c r="DP16" i="17"/>
  <c r="DQ16" i="17"/>
  <c r="DR16" i="17"/>
  <c r="DS16" i="17"/>
  <c r="DT16" i="17"/>
  <c r="DU16" i="17"/>
  <c r="DV16" i="17"/>
  <c r="DW16" i="17"/>
  <c r="DX16" i="17"/>
  <c r="DY16" i="17"/>
  <c r="DH16" i="17"/>
  <c r="DI16" i="17"/>
  <c r="DJ16" i="17"/>
  <c r="DK16" i="17"/>
  <c r="DL16" i="17"/>
  <c r="DM16" i="17"/>
  <c r="DN16" i="17"/>
  <c r="DO15" i="17"/>
  <c r="DP15" i="17"/>
  <c r="DQ15" i="17"/>
  <c r="DR15" i="17"/>
  <c r="DS15" i="17"/>
  <c r="DT15" i="17"/>
  <c r="DU15" i="17"/>
  <c r="DV15" i="17"/>
  <c r="DW15" i="17"/>
  <c r="DX15" i="17"/>
  <c r="DY15" i="17"/>
  <c r="DH15" i="17"/>
  <c r="DI15" i="17"/>
  <c r="DJ15" i="17"/>
  <c r="DK15" i="17"/>
  <c r="DL15" i="17"/>
  <c r="DM15" i="17"/>
  <c r="DN15" i="17"/>
  <c r="DO14" i="17"/>
  <c r="DP14" i="17"/>
  <c r="DQ14" i="17"/>
  <c r="DR14" i="17"/>
  <c r="DS14" i="17"/>
  <c r="DT14" i="17"/>
  <c r="DU14" i="17"/>
  <c r="DV14" i="17"/>
  <c r="DW14" i="17"/>
  <c r="DX14" i="17"/>
  <c r="DY14" i="17"/>
  <c r="DH14" i="17"/>
  <c r="DI14" i="17"/>
  <c r="DJ14" i="17"/>
  <c r="DK14" i="17"/>
  <c r="DL14" i="17"/>
  <c r="DM14" i="17"/>
  <c r="DN14" i="17"/>
  <c r="DO13" i="17"/>
  <c r="DP13" i="17"/>
  <c r="DQ13" i="17"/>
  <c r="DR13" i="17"/>
  <c r="DS13" i="17"/>
  <c r="DT13" i="17"/>
  <c r="DU13" i="17"/>
  <c r="DV13" i="17"/>
  <c r="DW13" i="17"/>
  <c r="DX13" i="17"/>
  <c r="DY13" i="17"/>
  <c r="DH13" i="17"/>
  <c r="DI13" i="17"/>
  <c r="DJ13" i="17"/>
  <c r="DK13" i="17"/>
  <c r="DL13" i="17"/>
  <c r="DM13" i="17"/>
  <c r="DN13" i="17"/>
  <c r="DO12" i="17"/>
  <c r="DP12" i="17"/>
  <c r="DQ12" i="17"/>
  <c r="DR12" i="17"/>
  <c r="DS12" i="17"/>
  <c r="DT12" i="17"/>
  <c r="DU12" i="17"/>
  <c r="DV12" i="17"/>
  <c r="DW12" i="17"/>
  <c r="DX12" i="17"/>
  <c r="DY12" i="17"/>
  <c r="DH12" i="17"/>
  <c r="DI12" i="17"/>
  <c r="DJ12" i="17"/>
  <c r="DK12" i="17"/>
  <c r="DL12" i="17"/>
  <c r="DM12" i="17"/>
  <c r="DN12" i="17"/>
  <c r="DO11" i="17"/>
  <c r="DP11" i="17"/>
  <c r="DQ11" i="17"/>
  <c r="DR11" i="17"/>
  <c r="DS11" i="17"/>
  <c r="DT11" i="17"/>
  <c r="DU11" i="17"/>
  <c r="DV11" i="17"/>
  <c r="DW11" i="17"/>
  <c r="DX11" i="17"/>
  <c r="DY11" i="17"/>
  <c r="DH11" i="17"/>
  <c r="DI11" i="17"/>
  <c r="DJ11" i="17"/>
  <c r="DK11" i="17"/>
  <c r="DL11" i="17"/>
  <c r="DM11" i="17"/>
  <c r="DN11" i="17"/>
  <c r="DO10" i="17"/>
  <c r="DP10" i="17"/>
  <c r="DQ10" i="17"/>
  <c r="DR10" i="17"/>
  <c r="DS10" i="17"/>
  <c r="DT10" i="17"/>
  <c r="DU10" i="17"/>
  <c r="DV10" i="17"/>
  <c r="DW10" i="17"/>
  <c r="DX10" i="17"/>
  <c r="DY10" i="17"/>
  <c r="DH10" i="17"/>
  <c r="DI10" i="17"/>
  <c r="DJ10" i="17"/>
  <c r="DK10" i="17"/>
  <c r="DL10" i="17"/>
  <c r="DM10" i="17"/>
  <c r="DN10" i="17"/>
  <c r="DO9" i="17"/>
  <c r="DP9" i="17"/>
  <c r="DQ9" i="17"/>
  <c r="DR9" i="17"/>
  <c r="DS9" i="17"/>
  <c r="DT9" i="17"/>
  <c r="DU9" i="17"/>
  <c r="DV9" i="17"/>
  <c r="DW9" i="17"/>
  <c r="DX9" i="17"/>
  <c r="DY9" i="17"/>
  <c r="DH9" i="17"/>
  <c r="DI9" i="17"/>
  <c r="DJ9" i="17"/>
  <c r="DK9" i="17"/>
  <c r="DL9" i="17"/>
  <c r="DM9" i="17"/>
  <c r="DN9" i="17"/>
  <c r="DO8" i="17"/>
  <c r="DP8" i="17"/>
  <c r="DQ8" i="17"/>
  <c r="DR8" i="17"/>
  <c r="DS8" i="17"/>
  <c r="DT8" i="17"/>
  <c r="DU8" i="17"/>
  <c r="DV8" i="17"/>
  <c r="DW8" i="17"/>
  <c r="DX8" i="17"/>
  <c r="DY8" i="17"/>
  <c r="DH8" i="17"/>
  <c r="DI8" i="17"/>
  <c r="DJ8" i="17"/>
  <c r="DK8" i="17"/>
  <c r="DL8" i="17"/>
  <c r="DM8" i="17"/>
  <c r="DN8" i="17"/>
  <c r="DO7" i="17"/>
  <c r="DP7" i="17"/>
  <c r="DQ7" i="17"/>
  <c r="DR7" i="17"/>
  <c r="DS7" i="17"/>
  <c r="DT7" i="17"/>
  <c r="DU7" i="17"/>
  <c r="DV7" i="17"/>
  <c r="DW7" i="17"/>
  <c r="DX7" i="17"/>
  <c r="DY7" i="17"/>
  <c r="DH7" i="17"/>
  <c r="DI7" i="17"/>
  <c r="DJ7" i="17"/>
  <c r="DK7" i="17"/>
  <c r="DL7" i="17"/>
  <c r="DM7" i="17"/>
  <c r="DN7" i="17"/>
  <c r="DO6" i="17"/>
  <c r="DP6" i="17"/>
  <c r="DQ6" i="17"/>
  <c r="DR6" i="17"/>
  <c r="DS6" i="17"/>
  <c r="DT6" i="17"/>
  <c r="DU6" i="17"/>
  <c r="DV6" i="17"/>
  <c r="DW6" i="17"/>
  <c r="DX6" i="17"/>
  <c r="DY6" i="17"/>
  <c r="DH6" i="17"/>
  <c r="DI6" i="17"/>
  <c r="DJ6" i="17"/>
  <c r="DK6" i="17"/>
  <c r="DL6" i="17"/>
  <c r="DM6" i="17"/>
  <c r="DN6" i="17"/>
  <c r="DO5" i="17"/>
  <c r="DP5" i="17"/>
  <c r="DQ5" i="17"/>
  <c r="DR5" i="17"/>
  <c r="DS5" i="17"/>
  <c r="DT5" i="17"/>
  <c r="DU5" i="17"/>
  <c r="DV5" i="17"/>
  <c r="DW5" i="17"/>
  <c r="DX5" i="17"/>
  <c r="DY5" i="17"/>
  <c r="DH5" i="17"/>
  <c r="DI5" i="17"/>
  <c r="DJ5" i="17"/>
  <c r="DK5" i="17"/>
  <c r="DL5" i="17"/>
  <c r="DM5" i="17"/>
  <c r="DN5" i="17"/>
  <c r="DO4" i="17"/>
  <c r="DP4" i="17"/>
  <c r="DQ4" i="17"/>
  <c r="DR4" i="17"/>
  <c r="DS4" i="17"/>
  <c r="DT4" i="17"/>
  <c r="DU4" i="17"/>
  <c r="DV4" i="17"/>
  <c r="DW4" i="17"/>
  <c r="DX4" i="17"/>
  <c r="DY4" i="17"/>
  <c r="DH4" i="17"/>
  <c r="DI4" i="17"/>
  <c r="DJ4" i="17"/>
  <c r="DK4" i="17"/>
  <c r="DL4" i="17"/>
  <c r="DM4" i="17"/>
  <c r="DN4" i="17"/>
  <c r="DM4" i="1"/>
  <c r="DN4" i="1"/>
  <c r="DM5" i="1"/>
  <c r="DN5" i="1"/>
  <c r="DM6" i="1"/>
  <c r="DN6" i="1"/>
  <c r="DM7" i="1"/>
  <c r="DN7" i="1"/>
  <c r="DM8" i="1"/>
  <c r="DN8" i="1"/>
  <c r="DM9" i="1"/>
  <c r="DN9" i="1"/>
  <c r="DM10" i="1"/>
  <c r="DN10" i="1"/>
  <c r="DM11" i="1"/>
  <c r="DN11" i="1"/>
  <c r="DM12" i="1"/>
  <c r="DN12" i="1"/>
  <c r="DM13" i="1"/>
  <c r="DN13" i="1"/>
  <c r="DM14" i="1"/>
  <c r="DN14" i="1"/>
  <c r="DM15" i="1"/>
  <c r="DN15" i="1"/>
  <c r="DM16" i="1"/>
  <c r="DN16" i="1"/>
  <c r="DM17" i="1"/>
  <c r="DN17" i="1"/>
  <c r="DM18" i="1"/>
  <c r="DN18" i="1"/>
  <c r="DM19" i="1"/>
  <c r="DN19" i="1"/>
  <c r="DM20" i="1"/>
  <c r="DN20" i="1"/>
  <c r="DM21" i="1"/>
  <c r="DN21" i="1"/>
  <c r="DM22" i="1"/>
  <c r="DN22" i="1"/>
  <c r="DM23" i="1"/>
  <c r="DN23" i="1"/>
  <c r="DM24" i="1"/>
  <c r="DN24" i="1"/>
  <c r="DM25" i="1"/>
  <c r="DN25" i="1"/>
  <c r="DM26" i="1"/>
  <c r="DN26" i="1"/>
  <c r="DN3" i="1"/>
  <c r="DM27" i="1"/>
  <c r="DN27" i="1"/>
  <c r="DM3" i="1"/>
  <c r="DH27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3" i="1"/>
  <c r="DB27" i="1"/>
  <c r="DC27" i="1"/>
  <c r="DB4" i="1"/>
  <c r="DC4" i="1"/>
  <c r="DB5" i="1"/>
  <c r="DC5" i="1"/>
  <c r="DB6" i="1"/>
  <c r="DC6" i="1"/>
  <c r="DB7" i="1"/>
  <c r="DC7" i="1"/>
  <c r="DB8" i="1"/>
  <c r="DC8" i="1"/>
  <c r="DB9" i="1"/>
  <c r="DC9" i="1"/>
  <c r="DB10" i="1"/>
  <c r="DC10" i="1"/>
  <c r="DB11" i="1"/>
  <c r="DC11" i="1"/>
  <c r="DB12" i="1"/>
  <c r="DC12" i="1"/>
  <c r="DB13" i="1"/>
  <c r="DC13" i="1"/>
  <c r="DB14" i="1"/>
  <c r="DC14" i="1"/>
  <c r="DB15" i="1"/>
  <c r="DC15" i="1"/>
  <c r="DB16" i="1"/>
  <c r="DC16" i="1"/>
  <c r="DB17" i="1"/>
  <c r="DC17" i="1"/>
  <c r="DB18" i="1"/>
  <c r="DC18" i="1"/>
  <c r="DB19" i="1"/>
  <c r="DC19" i="1"/>
  <c r="DB20" i="1"/>
  <c r="DC20" i="1"/>
  <c r="DB21" i="1"/>
  <c r="DC21" i="1"/>
  <c r="DB22" i="1"/>
  <c r="DC22" i="1"/>
  <c r="DB23" i="1"/>
  <c r="DC23" i="1"/>
  <c r="DB24" i="1"/>
  <c r="DC24" i="1"/>
  <c r="DB25" i="1"/>
  <c r="DC25" i="1"/>
  <c r="DB26" i="1"/>
  <c r="DC26" i="1"/>
  <c r="DC3" i="1"/>
  <c r="DB3" i="1"/>
  <c r="CY27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3" i="1"/>
  <c r="BF28" i="16"/>
  <c r="AM28" i="16"/>
  <c r="BG28" i="16"/>
  <c r="AN28" i="16"/>
  <c r="AO28" i="16"/>
  <c r="BJ28" i="16"/>
  <c r="AT28" i="16"/>
  <c r="BK28" i="16"/>
  <c r="AU28" i="16"/>
  <c r="BL28" i="16"/>
  <c r="AV28" i="16"/>
  <c r="BM28" i="16"/>
  <c r="AW28" i="16"/>
  <c r="AX28" i="16"/>
  <c r="BF29" i="16"/>
  <c r="AM29" i="16"/>
  <c r="BG29" i="16"/>
  <c r="AN29" i="16"/>
  <c r="AO29" i="16"/>
  <c r="BJ29" i="16"/>
  <c r="AT29" i="16"/>
  <c r="BK29" i="16"/>
  <c r="AU29" i="16"/>
  <c r="BL29" i="16"/>
  <c r="AV29" i="16"/>
  <c r="BM29" i="16"/>
  <c r="AW29" i="16"/>
  <c r="AX29" i="16"/>
  <c r="BF30" i="16"/>
  <c r="AM30" i="16"/>
  <c r="BG30" i="16"/>
  <c r="AN30" i="16"/>
  <c r="AO30" i="16"/>
  <c r="BJ30" i="16"/>
  <c r="AT30" i="16"/>
  <c r="BK30" i="16"/>
  <c r="AU30" i="16"/>
  <c r="BL30" i="16"/>
  <c r="AV30" i="16"/>
  <c r="BM30" i="16"/>
  <c r="AW30" i="16"/>
  <c r="AX30" i="16"/>
  <c r="BF31" i="16"/>
  <c r="AM31" i="16"/>
  <c r="BG31" i="16"/>
  <c r="AN31" i="16"/>
  <c r="AO31" i="16"/>
  <c r="BJ31" i="16"/>
  <c r="AT31" i="16"/>
  <c r="BK31" i="16"/>
  <c r="AU31" i="16"/>
  <c r="BL31" i="16"/>
  <c r="AV31" i="16"/>
  <c r="BM31" i="16"/>
  <c r="AW31" i="16"/>
  <c r="AX31" i="16"/>
  <c r="BF32" i="16"/>
  <c r="AM32" i="16"/>
  <c r="BG32" i="16"/>
  <c r="AN32" i="16"/>
  <c r="AO32" i="16"/>
  <c r="BJ32" i="16"/>
  <c r="AT32" i="16"/>
  <c r="BK32" i="16"/>
  <c r="AU32" i="16"/>
  <c r="BL32" i="16"/>
  <c r="AV32" i="16"/>
  <c r="BM32" i="16"/>
  <c r="AW32" i="16"/>
  <c r="AX32" i="16"/>
  <c r="BF33" i="16"/>
  <c r="AM33" i="16"/>
  <c r="BG33" i="16"/>
  <c r="AN33" i="16"/>
  <c r="AO33" i="16"/>
  <c r="BJ33" i="16"/>
  <c r="AT33" i="16"/>
  <c r="BK33" i="16"/>
  <c r="AU33" i="16"/>
  <c r="BL33" i="16"/>
  <c r="AV33" i="16"/>
  <c r="BM33" i="16"/>
  <c r="AW33" i="16"/>
  <c r="AX33" i="16"/>
  <c r="BF34" i="16"/>
  <c r="AM34" i="16"/>
  <c r="BG34" i="16"/>
  <c r="AN34" i="16"/>
  <c r="AO34" i="16"/>
  <c r="BJ34" i="16"/>
  <c r="AT34" i="16"/>
  <c r="BK34" i="16"/>
  <c r="AU34" i="16"/>
  <c r="BL34" i="16"/>
  <c r="AV34" i="16"/>
  <c r="BM34" i="16"/>
  <c r="AW34" i="16"/>
  <c r="AX34" i="16"/>
  <c r="BF35" i="16"/>
  <c r="AM35" i="16"/>
  <c r="BG35" i="16"/>
  <c r="AN35" i="16"/>
  <c r="AO35" i="16"/>
  <c r="BJ35" i="16"/>
  <c r="AT35" i="16"/>
  <c r="BK35" i="16"/>
  <c r="AU35" i="16"/>
  <c r="BL35" i="16"/>
  <c r="AV35" i="16"/>
  <c r="BM35" i="16"/>
  <c r="AW35" i="16"/>
  <c r="AX35" i="16"/>
  <c r="BF36" i="16"/>
  <c r="AM36" i="16"/>
  <c r="BG36" i="16"/>
  <c r="AN36" i="16"/>
  <c r="AO36" i="16"/>
  <c r="BJ36" i="16"/>
  <c r="AT36" i="16"/>
  <c r="BK36" i="16"/>
  <c r="AU36" i="16"/>
  <c r="BL36" i="16"/>
  <c r="AV36" i="16"/>
  <c r="BM36" i="16"/>
  <c r="AW36" i="16"/>
  <c r="AX36" i="16"/>
  <c r="BF37" i="16"/>
  <c r="AM37" i="16"/>
  <c r="BG37" i="16"/>
  <c r="AN37" i="16"/>
  <c r="AO37" i="16"/>
  <c r="BJ37" i="16"/>
  <c r="AT37" i="16"/>
  <c r="BK37" i="16"/>
  <c r="AU37" i="16"/>
  <c r="BL37" i="16"/>
  <c r="AV37" i="16"/>
  <c r="BM37" i="16"/>
  <c r="AW37" i="16"/>
  <c r="AX37" i="16"/>
  <c r="BF38" i="16"/>
  <c r="AM38" i="16"/>
  <c r="BG38" i="16"/>
  <c r="AN38" i="16"/>
  <c r="AO38" i="16"/>
  <c r="BJ38" i="16"/>
  <c r="AT38" i="16"/>
  <c r="BK38" i="16"/>
  <c r="AU38" i="16"/>
  <c r="BL38" i="16"/>
  <c r="AV38" i="16"/>
  <c r="BM38" i="16"/>
  <c r="AW38" i="16"/>
  <c r="AX38" i="16"/>
  <c r="BF39" i="16"/>
  <c r="AM39" i="16"/>
  <c r="BG39" i="16"/>
  <c r="AN39" i="16"/>
  <c r="AO39" i="16"/>
  <c r="BJ39" i="16"/>
  <c r="AT39" i="16"/>
  <c r="BK39" i="16"/>
  <c r="AU39" i="16"/>
  <c r="BL39" i="16"/>
  <c r="AV39" i="16"/>
  <c r="BM39" i="16"/>
  <c r="AW39" i="16"/>
  <c r="AX39" i="16"/>
  <c r="BF40" i="16"/>
  <c r="AM40" i="16"/>
  <c r="BG40" i="16"/>
  <c r="AN40" i="16"/>
  <c r="AO40" i="16"/>
  <c r="BJ40" i="16"/>
  <c r="AT40" i="16"/>
  <c r="BK40" i="16"/>
  <c r="AU40" i="16"/>
  <c r="BL40" i="16"/>
  <c r="AV40" i="16"/>
  <c r="BM40" i="16"/>
  <c r="AW40" i="16"/>
  <c r="AX40" i="16"/>
  <c r="BF41" i="16"/>
  <c r="AM41" i="16"/>
  <c r="BG41" i="16"/>
  <c r="AN41" i="16"/>
  <c r="AO41" i="16"/>
  <c r="BJ41" i="16"/>
  <c r="AT41" i="16"/>
  <c r="BK41" i="16"/>
  <c r="AU41" i="16"/>
  <c r="BL41" i="16"/>
  <c r="AV41" i="16"/>
  <c r="BM41" i="16"/>
  <c r="AW41" i="16"/>
  <c r="AX41" i="16"/>
  <c r="BB4" i="11"/>
  <c r="AI4" i="11"/>
  <c r="BC4" i="11"/>
  <c r="AJ4" i="11"/>
  <c r="AK4" i="11"/>
  <c r="BD4" i="11"/>
  <c r="AL4" i="11"/>
  <c r="BE4" i="11"/>
  <c r="AM4" i="11"/>
  <c r="AN4" i="11"/>
  <c r="AO4" i="11"/>
  <c r="BB5" i="11"/>
  <c r="AI5" i="11"/>
  <c r="BC5" i="11"/>
  <c r="AJ5" i="11"/>
  <c r="AK5" i="11"/>
  <c r="BD5" i="11"/>
  <c r="AL5" i="11"/>
  <c r="BE5" i="11"/>
  <c r="AM5" i="11"/>
  <c r="AN5" i="11"/>
  <c r="AO5" i="11"/>
  <c r="BB6" i="11"/>
  <c r="AI6" i="11"/>
  <c r="BC6" i="11"/>
  <c r="AJ6" i="11"/>
  <c r="AK6" i="11"/>
  <c r="BD6" i="11"/>
  <c r="AL6" i="11"/>
  <c r="BE6" i="11"/>
  <c r="AM6" i="11"/>
  <c r="AN6" i="11"/>
  <c r="AO6" i="11"/>
  <c r="BB7" i="11"/>
  <c r="AI7" i="11"/>
  <c r="BC7" i="11"/>
  <c r="AJ7" i="11"/>
  <c r="AK7" i="11"/>
  <c r="BD7" i="11"/>
  <c r="AL7" i="11"/>
  <c r="BE7" i="11"/>
  <c r="AM7" i="11"/>
  <c r="AN7" i="11"/>
  <c r="AO7" i="11"/>
  <c r="BB8" i="11"/>
  <c r="AI8" i="11"/>
  <c r="BC8" i="11"/>
  <c r="AJ8" i="11"/>
  <c r="AK8" i="11"/>
  <c r="BD8" i="11"/>
  <c r="AL8" i="11"/>
  <c r="BE8" i="11"/>
  <c r="AM8" i="11"/>
  <c r="AN8" i="11"/>
  <c r="AO8" i="11"/>
  <c r="BB9" i="11"/>
  <c r="AI9" i="11"/>
  <c r="BC9" i="11"/>
  <c r="AJ9" i="11"/>
  <c r="AK9" i="11"/>
  <c r="BD9" i="11"/>
  <c r="AL9" i="11"/>
  <c r="BE9" i="11"/>
  <c r="AM9" i="11"/>
  <c r="AN9" i="11"/>
  <c r="AO9" i="11"/>
  <c r="BB10" i="11"/>
  <c r="AI10" i="11"/>
  <c r="BC10" i="11"/>
  <c r="AJ10" i="11"/>
  <c r="AK10" i="11"/>
  <c r="BD10" i="11"/>
  <c r="AL10" i="11"/>
  <c r="BE10" i="11"/>
  <c r="AM10" i="11"/>
  <c r="AN10" i="11"/>
  <c r="AO10" i="11"/>
  <c r="BB11" i="11"/>
  <c r="AI11" i="11"/>
  <c r="BC11" i="11"/>
  <c r="AJ11" i="11"/>
  <c r="AK11" i="11"/>
  <c r="BD11" i="11"/>
  <c r="AL11" i="11"/>
  <c r="BE11" i="11"/>
  <c r="AM11" i="11"/>
  <c r="AN11" i="11"/>
  <c r="AO11" i="11"/>
  <c r="BB12" i="11"/>
  <c r="AI12" i="11"/>
  <c r="BC12" i="11"/>
  <c r="AJ12" i="11"/>
  <c r="AK12" i="11"/>
  <c r="BD12" i="11"/>
  <c r="AL12" i="11"/>
  <c r="BE12" i="11"/>
  <c r="AM12" i="11"/>
  <c r="AN12" i="11"/>
  <c r="AO12" i="11"/>
  <c r="BB13" i="11"/>
  <c r="AI13" i="11"/>
  <c r="BC13" i="11"/>
  <c r="AJ13" i="11"/>
  <c r="AK13" i="11"/>
  <c r="BD13" i="11"/>
  <c r="AL13" i="11"/>
  <c r="BE13" i="11"/>
  <c r="AM13" i="11"/>
  <c r="AN13" i="11"/>
  <c r="AO13" i="11"/>
  <c r="BB14" i="11"/>
  <c r="AI14" i="11"/>
  <c r="BC14" i="11"/>
  <c r="AJ14" i="11"/>
  <c r="AK14" i="11"/>
  <c r="BD14" i="11"/>
  <c r="AL14" i="11"/>
  <c r="BE14" i="11"/>
  <c r="AM14" i="11"/>
  <c r="AN14" i="11"/>
  <c r="AO14" i="11"/>
  <c r="BB15" i="11"/>
  <c r="AI15" i="11"/>
  <c r="BC15" i="11"/>
  <c r="AJ15" i="11"/>
  <c r="AK15" i="11"/>
  <c r="BD15" i="11"/>
  <c r="AL15" i="11"/>
  <c r="BE15" i="11"/>
  <c r="AM15" i="11"/>
  <c r="AN15" i="11"/>
  <c r="AO15" i="11"/>
  <c r="BB16" i="11"/>
  <c r="AI16" i="11"/>
  <c r="BC16" i="11"/>
  <c r="AJ16" i="11"/>
  <c r="AK16" i="11"/>
  <c r="BD16" i="11"/>
  <c r="AL16" i="11"/>
  <c r="BE16" i="11"/>
  <c r="AM16" i="11"/>
  <c r="AN16" i="11"/>
  <c r="AO16" i="11"/>
  <c r="BB17" i="11"/>
  <c r="AI17" i="11"/>
  <c r="BC17" i="11"/>
  <c r="AJ17" i="11"/>
  <c r="AK17" i="11"/>
  <c r="BD17" i="11"/>
  <c r="AL17" i="11"/>
  <c r="BE17" i="11"/>
  <c r="AM17" i="11"/>
  <c r="AN17" i="11"/>
  <c r="AO17" i="11"/>
  <c r="BB18" i="11"/>
  <c r="AI18" i="11"/>
  <c r="BC18" i="11"/>
  <c r="AJ18" i="11"/>
  <c r="AK18" i="11"/>
  <c r="BD18" i="11"/>
  <c r="AL18" i="11"/>
  <c r="BE18" i="11"/>
  <c r="AM18" i="11"/>
  <c r="AN18" i="11"/>
  <c r="AO18" i="11"/>
  <c r="BB19" i="11"/>
  <c r="AI19" i="11"/>
  <c r="BC19" i="11"/>
  <c r="AJ19" i="11"/>
  <c r="AK19" i="11"/>
  <c r="BD19" i="11"/>
  <c r="AL19" i="11"/>
  <c r="BE19" i="11"/>
  <c r="AM19" i="11"/>
  <c r="AN19" i="11"/>
  <c r="AO19" i="11"/>
  <c r="BB20" i="11"/>
  <c r="AI20" i="11"/>
  <c r="BC20" i="11"/>
  <c r="AJ20" i="11"/>
  <c r="AK20" i="11"/>
  <c r="BD20" i="11"/>
  <c r="AL20" i="11"/>
  <c r="BE20" i="11"/>
  <c r="AM20" i="11"/>
  <c r="AN20" i="11"/>
  <c r="AO20" i="11"/>
  <c r="BB21" i="11"/>
  <c r="AI21" i="11"/>
  <c r="BC21" i="11"/>
  <c r="AJ21" i="11"/>
  <c r="AK21" i="11"/>
  <c r="BD21" i="11"/>
  <c r="AL21" i="11"/>
  <c r="BE21" i="11"/>
  <c r="AM21" i="11"/>
  <c r="AN21" i="11"/>
  <c r="AO21" i="11"/>
  <c r="BB22" i="11"/>
  <c r="AI22" i="11"/>
  <c r="BC22" i="11"/>
  <c r="AJ22" i="11"/>
  <c r="AK22" i="11"/>
  <c r="BD22" i="11"/>
  <c r="AL22" i="11"/>
  <c r="BE22" i="11"/>
  <c r="AM22" i="11"/>
  <c r="AN22" i="11"/>
  <c r="AO22" i="11"/>
  <c r="BB23" i="11"/>
  <c r="AI23" i="11"/>
  <c r="BC23" i="11"/>
  <c r="AJ23" i="11"/>
  <c r="AK23" i="11"/>
  <c r="BD23" i="11"/>
  <c r="AL23" i="11"/>
  <c r="BE23" i="11"/>
  <c r="AM23" i="11"/>
  <c r="AN23" i="11"/>
  <c r="AO23" i="11"/>
  <c r="BB24" i="11"/>
  <c r="AI24" i="11"/>
  <c r="BC24" i="11"/>
  <c r="AJ24" i="11"/>
  <c r="AK24" i="11"/>
  <c r="BD24" i="11"/>
  <c r="AL24" i="11"/>
  <c r="BE24" i="11"/>
  <c r="AM24" i="11"/>
  <c r="AN24" i="11"/>
  <c r="AO24" i="11"/>
  <c r="BB25" i="11"/>
  <c r="AI25" i="11"/>
  <c r="BC25" i="11"/>
  <c r="AJ25" i="11"/>
  <c r="AK25" i="11"/>
  <c r="BD25" i="11"/>
  <c r="AL25" i="11"/>
  <c r="BE25" i="11"/>
  <c r="AM25" i="11"/>
  <c r="AN25" i="11"/>
  <c r="AO25" i="11"/>
  <c r="BB3" i="11"/>
  <c r="AI3" i="11"/>
  <c r="BB26" i="11"/>
  <c r="AI26" i="11"/>
  <c r="AI27" i="11"/>
  <c r="BM26" i="11"/>
  <c r="BL26" i="11"/>
  <c r="BK26" i="11"/>
  <c r="BJ26" i="11"/>
  <c r="BI26" i="11"/>
  <c r="BH26" i="11"/>
  <c r="BG26" i="11"/>
  <c r="BF26" i="11"/>
  <c r="BE26" i="11"/>
  <c r="BD26" i="11"/>
  <c r="BC26" i="11"/>
  <c r="AP26" i="11"/>
  <c r="AQ26" i="11"/>
  <c r="AR26" i="11"/>
  <c r="AS26" i="11"/>
  <c r="AT26" i="11"/>
  <c r="AU26" i="11"/>
  <c r="AV26" i="11"/>
  <c r="AW26" i="11"/>
  <c r="AX26" i="11"/>
  <c r="AY26" i="11"/>
  <c r="AZ26" i="11"/>
  <c r="AJ26" i="11"/>
  <c r="AK26" i="11"/>
  <c r="AL26" i="11"/>
  <c r="AM26" i="11"/>
  <c r="AN26" i="11"/>
  <c r="AO26" i="11"/>
  <c r="BM25" i="11"/>
  <c r="BL25" i="11"/>
  <c r="BK25" i="11"/>
  <c r="BJ25" i="11"/>
  <c r="BI25" i="11"/>
  <c r="BH25" i="11"/>
  <c r="BG25" i="11"/>
  <c r="BF25" i="11"/>
  <c r="AP25" i="11"/>
  <c r="AQ25" i="11"/>
  <c r="AR25" i="11"/>
  <c r="AS25" i="11"/>
  <c r="AT25" i="11"/>
  <c r="AU25" i="11"/>
  <c r="AV25" i="11"/>
  <c r="AW25" i="11"/>
  <c r="AX25" i="11"/>
  <c r="AY25" i="11"/>
  <c r="AZ25" i="11"/>
  <c r="BM24" i="11"/>
  <c r="BL24" i="11"/>
  <c r="BK24" i="11"/>
  <c r="BJ24" i="11"/>
  <c r="BI24" i="11"/>
  <c r="BH24" i="11"/>
  <c r="BG24" i="11"/>
  <c r="BF24" i="11"/>
  <c r="AP24" i="11"/>
  <c r="AQ24" i="11"/>
  <c r="AR24" i="11"/>
  <c r="AS24" i="11"/>
  <c r="AT24" i="11"/>
  <c r="AU24" i="11"/>
  <c r="AV24" i="11"/>
  <c r="AW24" i="11"/>
  <c r="AX24" i="11"/>
  <c r="AY24" i="11"/>
  <c r="AZ24" i="11"/>
  <c r="BM23" i="11"/>
  <c r="BL23" i="11"/>
  <c r="BK23" i="11"/>
  <c r="BJ23" i="11"/>
  <c r="BI23" i="11"/>
  <c r="BH23" i="11"/>
  <c r="BG23" i="11"/>
  <c r="BF23" i="11"/>
  <c r="AP23" i="11"/>
  <c r="AQ23" i="11"/>
  <c r="AR23" i="11"/>
  <c r="AS23" i="11"/>
  <c r="AT23" i="11"/>
  <c r="AU23" i="11"/>
  <c r="AV23" i="11"/>
  <c r="AW23" i="11"/>
  <c r="AX23" i="11"/>
  <c r="AY23" i="11"/>
  <c r="AZ23" i="11"/>
  <c r="BM22" i="11"/>
  <c r="BL22" i="11"/>
  <c r="BK22" i="11"/>
  <c r="BJ22" i="11"/>
  <c r="BI22" i="11"/>
  <c r="BH22" i="11"/>
  <c r="BG22" i="11"/>
  <c r="BF22" i="11"/>
  <c r="AP22" i="11"/>
  <c r="AQ22" i="11"/>
  <c r="AR22" i="11"/>
  <c r="AS22" i="11"/>
  <c r="AT22" i="11"/>
  <c r="AU22" i="11"/>
  <c r="AV22" i="11"/>
  <c r="AW22" i="11"/>
  <c r="AX22" i="11"/>
  <c r="AY22" i="11"/>
  <c r="AZ22" i="11"/>
  <c r="BM21" i="11"/>
  <c r="BL21" i="11"/>
  <c r="BK21" i="11"/>
  <c r="BJ21" i="11"/>
  <c r="BI21" i="11"/>
  <c r="BH21" i="11"/>
  <c r="BG21" i="11"/>
  <c r="BF21" i="11"/>
  <c r="AP21" i="11"/>
  <c r="AQ21" i="11"/>
  <c r="AR21" i="11"/>
  <c r="AS21" i="11"/>
  <c r="AT21" i="11"/>
  <c r="AU21" i="11"/>
  <c r="AV21" i="11"/>
  <c r="AW21" i="11"/>
  <c r="AX21" i="11"/>
  <c r="AY21" i="11"/>
  <c r="AZ21" i="11"/>
  <c r="BM20" i="11"/>
  <c r="BL20" i="11"/>
  <c r="BK20" i="11"/>
  <c r="BJ20" i="11"/>
  <c r="BI20" i="11"/>
  <c r="BH20" i="11"/>
  <c r="BG20" i="11"/>
  <c r="BF20" i="11"/>
  <c r="AP20" i="11"/>
  <c r="AQ20" i="11"/>
  <c r="AR20" i="11"/>
  <c r="AS20" i="11"/>
  <c r="AT20" i="11"/>
  <c r="AU20" i="11"/>
  <c r="AV20" i="11"/>
  <c r="AW20" i="11"/>
  <c r="AX20" i="11"/>
  <c r="AY20" i="11"/>
  <c r="AZ20" i="11"/>
  <c r="BM19" i="11"/>
  <c r="BL19" i="11"/>
  <c r="BK19" i="11"/>
  <c r="BJ19" i="11"/>
  <c r="BI19" i="11"/>
  <c r="BH19" i="11"/>
  <c r="BG19" i="11"/>
  <c r="BF19" i="11"/>
  <c r="AP19" i="11"/>
  <c r="AQ19" i="11"/>
  <c r="AR19" i="11"/>
  <c r="AS19" i="11"/>
  <c r="AT19" i="11"/>
  <c r="AU19" i="11"/>
  <c r="AV19" i="11"/>
  <c r="AW19" i="11"/>
  <c r="AX19" i="11"/>
  <c r="AY19" i="11"/>
  <c r="AZ19" i="11"/>
  <c r="BM18" i="11"/>
  <c r="BL18" i="11"/>
  <c r="BK18" i="11"/>
  <c r="BJ18" i="11"/>
  <c r="BI18" i="11"/>
  <c r="BH18" i="11"/>
  <c r="BG18" i="11"/>
  <c r="BF18" i="11"/>
  <c r="AP18" i="11"/>
  <c r="AQ18" i="11"/>
  <c r="AR18" i="11"/>
  <c r="AS18" i="11"/>
  <c r="AT18" i="11"/>
  <c r="AU18" i="11"/>
  <c r="AV18" i="11"/>
  <c r="AW18" i="11"/>
  <c r="AX18" i="11"/>
  <c r="AY18" i="11"/>
  <c r="AZ18" i="11"/>
  <c r="BM17" i="11"/>
  <c r="BL17" i="11"/>
  <c r="BK17" i="11"/>
  <c r="BJ17" i="11"/>
  <c r="BI17" i="11"/>
  <c r="BH17" i="11"/>
  <c r="BG17" i="11"/>
  <c r="BF17" i="11"/>
  <c r="AP17" i="11"/>
  <c r="AQ17" i="11"/>
  <c r="AR17" i="11"/>
  <c r="AS17" i="11"/>
  <c r="AT17" i="11"/>
  <c r="AU17" i="11"/>
  <c r="AV17" i="11"/>
  <c r="AW17" i="11"/>
  <c r="AX17" i="11"/>
  <c r="AY17" i="11"/>
  <c r="AZ17" i="11"/>
  <c r="BM16" i="11"/>
  <c r="BL16" i="11"/>
  <c r="BK16" i="11"/>
  <c r="BJ16" i="11"/>
  <c r="BI16" i="11"/>
  <c r="BH16" i="11"/>
  <c r="BG16" i="11"/>
  <c r="BF16" i="11"/>
  <c r="AP16" i="11"/>
  <c r="AQ16" i="11"/>
  <c r="AR16" i="11"/>
  <c r="AS16" i="11"/>
  <c r="AT16" i="11"/>
  <c r="AU16" i="11"/>
  <c r="AV16" i="11"/>
  <c r="AW16" i="11"/>
  <c r="AX16" i="11"/>
  <c r="AY16" i="11"/>
  <c r="AZ16" i="11"/>
  <c r="BM15" i="11"/>
  <c r="BL15" i="11"/>
  <c r="BK15" i="11"/>
  <c r="BJ15" i="11"/>
  <c r="BI15" i="11"/>
  <c r="BH15" i="11"/>
  <c r="BG15" i="11"/>
  <c r="BF15" i="11"/>
  <c r="AP15" i="11"/>
  <c r="AQ15" i="11"/>
  <c r="AR15" i="11"/>
  <c r="AS15" i="11"/>
  <c r="AT15" i="11"/>
  <c r="AU15" i="11"/>
  <c r="AV15" i="11"/>
  <c r="AW15" i="11"/>
  <c r="AX15" i="11"/>
  <c r="AY15" i="11"/>
  <c r="AZ15" i="11"/>
  <c r="BM14" i="11"/>
  <c r="BL14" i="11"/>
  <c r="BK14" i="11"/>
  <c r="BJ14" i="11"/>
  <c r="BI14" i="11"/>
  <c r="BH14" i="11"/>
  <c r="BG14" i="11"/>
  <c r="BF14" i="11"/>
  <c r="AP14" i="11"/>
  <c r="AQ14" i="11"/>
  <c r="AR14" i="11"/>
  <c r="AS14" i="11"/>
  <c r="AT14" i="11"/>
  <c r="AU14" i="11"/>
  <c r="AV14" i="11"/>
  <c r="AW14" i="11"/>
  <c r="AX14" i="11"/>
  <c r="AY14" i="11"/>
  <c r="AZ14" i="11"/>
  <c r="BM13" i="11"/>
  <c r="BL13" i="11"/>
  <c r="BK13" i="11"/>
  <c r="BJ13" i="11"/>
  <c r="BI13" i="11"/>
  <c r="BH13" i="11"/>
  <c r="BG13" i="11"/>
  <c r="BF13" i="11"/>
  <c r="AP13" i="11"/>
  <c r="AQ13" i="11"/>
  <c r="AR13" i="11"/>
  <c r="AS13" i="11"/>
  <c r="AT13" i="11"/>
  <c r="AU13" i="11"/>
  <c r="AV13" i="11"/>
  <c r="AW13" i="11"/>
  <c r="AX13" i="11"/>
  <c r="AY13" i="11"/>
  <c r="AZ13" i="11"/>
  <c r="BM12" i="11"/>
  <c r="BL12" i="11"/>
  <c r="BK12" i="11"/>
  <c r="BJ12" i="11"/>
  <c r="BI12" i="11"/>
  <c r="BH12" i="11"/>
  <c r="BG12" i="11"/>
  <c r="BF12" i="11"/>
  <c r="AP12" i="11"/>
  <c r="AQ12" i="11"/>
  <c r="AR12" i="11"/>
  <c r="AS12" i="11"/>
  <c r="AT12" i="11"/>
  <c r="AU12" i="11"/>
  <c r="AV12" i="11"/>
  <c r="AW12" i="11"/>
  <c r="AX12" i="11"/>
  <c r="AY12" i="11"/>
  <c r="AZ12" i="11"/>
  <c r="BM11" i="11"/>
  <c r="BL11" i="11"/>
  <c r="BK11" i="11"/>
  <c r="BJ11" i="11"/>
  <c r="BI11" i="11"/>
  <c r="BH11" i="11"/>
  <c r="BG11" i="11"/>
  <c r="BF11" i="11"/>
  <c r="AP11" i="11"/>
  <c r="AQ11" i="11"/>
  <c r="AR11" i="11"/>
  <c r="AS11" i="11"/>
  <c r="AT11" i="11"/>
  <c r="AU11" i="11"/>
  <c r="AV11" i="11"/>
  <c r="AW11" i="11"/>
  <c r="AX11" i="11"/>
  <c r="AY11" i="11"/>
  <c r="AZ11" i="11"/>
  <c r="BM10" i="11"/>
  <c r="BL10" i="11"/>
  <c r="BK10" i="11"/>
  <c r="BJ10" i="11"/>
  <c r="BI10" i="11"/>
  <c r="BH10" i="11"/>
  <c r="BG10" i="11"/>
  <c r="BF10" i="11"/>
  <c r="AP10" i="11"/>
  <c r="AQ10" i="11"/>
  <c r="AR10" i="11"/>
  <c r="AS10" i="11"/>
  <c r="AT10" i="11"/>
  <c r="AU10" i="11"/>
  <c r="AV10" i="11"/>
  <c r="AW10" i="11"/>
  <c r="AX10" i="11"/>
  <c r="AY10" i="11"/>
  <c r="AZ10" i="11"/>
  <c r="BM9" i="11"/>
  <c r="BL9" i="11"/>
  <c r="BK9" i="11"/>
  <c r="BJ9" i="11"/>
  <c r="BI9" i="11"/>
  <c r="BH9" i="11"/>
  <c r="BG9" i="11"/>
  <c r="BF9" i="11"/>
  <c r="AP9" i="11"/>
  <c r="AQ9" i="11"/>
  <c r="AR9" i="11"/>
  <c r="AS9" i="11"/>
  <c r="AT9" i="11"/>
  <c r="AU9" i="11"/>
  <c r="AV9" i="11"/>
  <c r="AW9" i="11"/>
  <c r="AX9" i="11"/>
  <c r="AY9" i="11"/>
  <c r="AZ9" i="11"/>
  <c r="BM8" i="11"/>
  <c r="BL8" i="11"/>
  <c r="BK8" i="11"/>
  <c r="BJ8" i="11"/>
  <c r="BI8" i="11"/>
  <c r="BH8" i="11"/>
  <c r="BG8" i="11"/>
  <c r="BF8" i="11"/>
  <c r="AP8" i="11"/>
  <c r="AQ8" i="11"/>
  <c r="AR8" i="11"/>
  <c r="AS8" i="11"/>
  <c r="AT8" i="11"/>
  <c r="AU8" i="11"/>
  <c r="AV8" i="11"/>
  <c r="AW8" i="11"/>
  <c r="AX8" i="11"/>
  <c r="AY8" i="11"/>
  <c r="AZ8" i="11"/>
  <c r="BM7" i="11"/>
  <c r="BL7" i="11"/>
  <c r="BK7" i="11"/>
  <c r="BJ7" i="11"/>
  <c r="BI7" i="11"/>
  <c r="BH7" i="11"/>
  <c r="BG7" i="11"/>
  <c r="BF7" i="11"/>
  <c r="AP7" i="11"/>
  <c r="AQ7" i="11"/>
  <c r="AR7" i="11"/>
  <c r="AS7" i="11"/>
  <c r="AT7" i="11"/>
  <c r="AU7" i="11"/>
  <c r="AV7" i="11"/>
  <c r="AW7" i="11"/>
  <c r="AX7" i="11"/>
  <c r="AY7" i="11"/>
  <c r="AZ7" i="11"/>
  <c r="BM6" i="11"/>
  <c r="BL6" i="11"/>
  <c r="BK6" i="11"/>
  <c r="BJ6" i="11"/>
  <c r="BI6" i="11"/>
  <c r="BH6" i="11"/>
  <c r="BG6" i="11"/>
  <c r="BF6" i="11"/>
  <c r="AP6" i="11"/>
  <c r="AQ6" i="11"/>
  <c r="AR6" i="11"/>
  <c r="AS6" i="11"/>
  <c r="AT6" i="11"/>
  <c r="AU6" i="11"/>
  <c r="AV6" i="11"/>
  <c r="AW6" i="11"/>
  <c r="AX6" i="11"/>
  <c r="AY6" i="11"/>
  <c r="AZ6" i="11"/>
  <c r="BM5" i="11"/>
  <c r="BL5" i="11"/>
  <c r="BK5" i="11"/>
  <c r="BJ5" i="11"/>
  <c r="BI5" i="11"/>
  <c r="BH5" i="11"/>
  <c r="BG5" i="11"/>
  <c r="BF5" i="11"/>
  <c r="AP5" i="11"/>
  <c r="AQ5" i="11"/>
  <c r="AR5" i="11"/>
  <c r="AS5" i="11"/>
  <c r="AT5" i="11"/>
  <c r="AU5" i="11"/>
  <c r="AV5" i="11"/>
  <c r="AW5" i="11"/>
  <c r="AX5" i="11"/>
  <c r="AY5" i="11"/>
  <c r="AZ5" i="11"/>
  <c r="BM4" i="11"/>
  <c r="BL4" i="11"/>
  <c r="BK4" i="11"/>
  <c r="BJ4" i="11"/>
  <c r="BI4" i="11"/>
  <c r="BH4" i="11"/>
  <c r="BG4" i="11"/>
  <c r="BF4" i="11"/>
  <c r="AP4" i="11"/>
  <c r="AQ4" i="11"/>
  <c r="AR4" i="11"/>
  <c r="AS4" i="11"/>
  <c r="AT4" i="11"/>
  <c r="AU4" i="11"/>
  <c r="AV4" i="11"/>
  <c r="AW4" i="11"/>
  <c r="AX4" i="11"/>
  <c r="AY4" i="11"/>
  <c r="AZ4" i="11"/>
  <c r="BM3" i="11"/>
  <c r="BL3" i="11"/>
  <c r="BK3" i="11"/>
  <c r="BJ3" i="11"/>
  <c r="BI3" i="11"/>
  <c r="BH3" i="11"/>
  <c r="BG3" i="11"/>
  <c r="BF3" i="11"/>
  <c r="BE3" i="11"/>
  <c r="BD3" i="11"/>
  <c r="BC3" i="11"/>
  <c r="AP3" i="11"/>
  <c r="AQ3" i="11"/>
  <c r="AR3" i="11"/>
  <c r="AS3" i="11"/>
  <c r="AT3" i="11"/>
  <c r="AU3" i="11"/>
  <c r="AV3" i="11"/>
  <c r="AW3" i="11"/>
  <c r="AX3" i="11"/>
  <c r="AY3" i="11"/>
  <c r="AZ3" i="11"/>
  <c r="AJ3" i="11"/>
  <c r="AK3" i="11"/>
  <c r="AL3" i="11"/>
  <c r="AM3" i="11"/>
  <c r="AN3" i="11"/>
  <c r="AO3" i="11"/>
  <c r="DZ25" i="10"/>
  <c r="DY25" i="10"/>
  <c r="DZ5" i="10"/>
  <c r="DP9" i="10"/>
  <c r="CW9" i="10"/>
  <c r="DP10" i="10"/>
  <c r="CW10" i="10"/>
  <c r="DY3" i="10"/>
  <c r="DP26" i="10"/>
  <c r="CW26" i="10"/>
  <c r="DP25" i="10"/>
  <c r="CW25" i="10"/>
  <c r="DP24" i="10"/>
  <c r="CW24" i="10"/>
  <c r="EA23" i="10"/>
  <c r="DZ23" i="10"/>
  <c r="DY23" i="10"/>
  <c r="DQ24" i="10"/>
  <c r="CX24" i="10"/>
  <c r="CY24" i="10"/>
  <c r="DR24" i="10"/>
  <c r="CZ24" i="10"/>
  <c r="DS24" i="10"/>
  <c r="DA24" i="10"/>
  <c r="DB24" i="10"/>
  <c r="DC24" i="10"/>
  <c r="DT24" i="10"/>
  <c r="DD24" i="10"/>
  <c r="DU24" i="10"/>
  <c r="DE24" i="10"/>
  <c r="DV24" i="10"/>
  <c r="DF24" i="10"/>
  <c r="DW24" i="10"/>
  <c r="DG24" i="10"/>
  <c r="DH24" i="10"/>
  <c r="DX24" i="10"/>
  <c r="DI24" i="10"/>
  <c r="DY24" i="10"/>
  <c r="DJ24" i="10"/>
  <c r="DZ24" i="10"/>
  <c r="DK24" i="10"/>
  <c r="EA24" i="10"/>
  <c r="DL24" i="10"/>
  <c r="DM24" i="10"/>
  <c r="DN24" i="10"/>
  <c r="DZ15" i="10"/>
  <c r="DP22" i="10"/>
  <c r="CW22" i="10"/>
  <c r="DY15" i="10"/>
  <c r="DP20" i="10"/>
  <c r="CW20" i="10"/>
  <c r="DP21" i="10"/>
  <c r="CW21" i="10"/>
  <c r="DP19" i="10"/>
  <c r="CW19" i="10"/>
  <c r="DP18" i="10"/>
  <c r="CW18" i="10"/>
  <c r="DP17" i="10"/>
  <c r="CW17" i="10"/>
  <c r="DP16" i="10"/>
  <c r="CW16" i="10"/>
  <c r="DP15" i="10"/>
  <c r="CW15" i="10"/>
  <c r="DP14" i="10"/>
  <c r="CW14" i="10"/>
  <c r="EA13" i="10"/>
  <c r="DZ13" i="10"/>
  <c r="DY13" i="10"/>
  <c r="DQ14" i="10"/>
  <c r="CX14" i="10"/>
  <c r="CY14" i="10"/>
  <c r="DR14" i="10"/>
  <c r="CZ14" i="10"/>
  <c r="DS14" i="10"/>
  <c r="DA14" i="10"/>
  <c r="DB14" i="10"/>
  <c r="DC14" i="10"/>
  <c r="DT14" i="10"/>
  <c r="DD14" i="10"/>
  <c r="DU14" i="10"/>
  <c r="DE14" i="10"/>
  <c r="DV14" i="10"/>
  <c r="DF14" i="10"/>
  <c r="DW14" i="10"/>
  <c r="DG14" i="10"/>
  <c r="DH14" i="10"/>
  <c r="DX14" i="10"/>
  <c r="DI14" i="10"/>
  <c r="DY14" i="10"/>
  <c r="DJ14" i="10"/>
  <c r="DZ14" i="10"/>
  <c r="DK14" i="10"/>
  <c r="EA14" i="10"/>
  <c r="DL14" i="10"/>
  <c r="DM14" i="10"/>
  <c r="DN14" i="10"/>
  <c r="DP12" i="10"/>
  <c r="CW12" i="10"/>
  <c r="DY5" i="10"/>
  <c r="DP11" i="10"/>
  <c r="CW11" i="10"/>
  <c r="DP8" i="10"/>
  <c r="CW8" i="10"/>
  <c r="DP7" i="10"/>
  <c r="CW7" i="10"/>
  <c r="DP6" i="10"/>
  <c r="CW6" i="10"/>
  <c r="DP5" i="10"/>
  <c r="CW5" i="10"/>
  <c r="DP4" i="10"/>
  <c r="CW4" i="10"/>
  <c r="EA3" i="10"/>
  <c r="DZ3" i="10"/>
  <c r="DQ4" i="10"/>
  <c r="CX4" i="10"/>
  <c r="CY4" i="10"/>
  <c r="DR4" i="10"/>
  <c r="CZ4" i="10"/>
  <c r="DS4" i="10"/>
  <c r="DA4" i="10"/>
  <c r="DB4" i="10"/>
  <c r="DC4" i="10"/>
  <c r="DT4" i="10"/>
  <c r="DD4" i="10"/>
  <c r="DU4" i="10"/>
  <c r="DE4" i="10"/>
  <c r="DV4" i="10"/>
  <c r="DF4" i="10"/>
  <c r="DW4" i="10"/>
  <c r="DG4" i="10"/>
  <c r="DH4" i="10"/>
  <c r="DX4" i="10"/>
  <c r="DI4" i="10"/>
  <c r="DY4" i="10"/>
  <c r="DJ4" i="10"/>
  <c r="DZ4" i="10"/>
  <c r="DK4" i="10"/>
  <c r="EA4" i="10"/>
  <c r="DL4" i="10"/>
  <c r="DM4" i="10"/>
  <c r="DN4" i="10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BM6" i="16"/>
  <c r="BM7" i="16"/>
  <c r="BM8" i="16"/>
  <c r="BM9" i="16"/>
  <c r="BM10" i="16"/>
  <c r="BM11" i="16"/>
  <c r="BM12" i="16"/>
  <c r="BM13" i="16"/>
  <c r="BM14" i="16"/>
  <c r="BM15" i="16"/>
  <c r="BM16" i="16"/>
  <c r="BM17" i="16"/>
  <c r="BM18" i="16"/>
  <c r="BM19" i="16"/>
  <c r="BM20" i="16"/>
  <c r="BM21" i="16"/>
  <c r="BM22" i="16"/>
  <c r="BM23" i="16"/>
  <c r="BM24" i="16"/>
  <c r="BM25" i="16"/>
  <c r="BM26" i="16"/>
  <c r="BM27" i="16"/>
  <c r="BM42" i="16"/>
  <c r="BL6" i="16"/>
  <c r="BL7" i="16"/>
  <c r="BL8" i="16"/>
  <c r="BL9" i="16"/>
  <c r="BL10" i="16"/>
  <c r="BL11" i="16"/>
  <c r="BL12" i="16"/>
  <c r="BL13" i="16"/>
  <c r="BL14" i="16"/>
  <c r="BL15" i="16"/>
  <c r="BL16" i="16"/>
  <c r="BL17" i="16"/>
  <c r="BL18" i="16"/>
  <c r="BL19" i="16"/>
  <c r="BL20" i="16"/>
  <c r="BL21" i="16"/>
  <c r="BL22" i="16"/>
  <c r="BL23" i="16"/>
  <c r="BL24" i="16"/>
  <c r="BL25" i="16"/>
  <c r="BL26" i="16"/>
  <c r="BL27" i="16"/>
  <c r="BL42" i="16"/>
  <c r="BK6" i="16"/>
  <c r="BK7" i="16"/>
  <c r="BK8" i="16"/>
  <c r="BK9" i="16"/>
  <c r="BK10" i="16"/>
  <c r="BK11" i="16"/>
  <c r="BK12" i="16"/>
  <c r="BK13" i="16"/>
  <c r="BK14" i="16"/>
  <c r="BK15" i="16"/>
  <c r="BK16" i="16"/>
  <c r="BK17" i="16"/>
  <c r="BK18" i="16"/>
  <c r="BK19" i="16"/>
  <c r="BK20" i="16"/>
  <c r="BK21" i="16"/>
  <c r="BK22" i="16"/>
  <c r="BK23" i="16"/>
  <c r="BK24" i="16"/>
  <c r="BK25" i="16"/>
  <c r="BK26" i="16"/>
  <c r="BK27" i="16"/>
  <c r="BK42" i="16"/>
  <c r="BJ6" i="16"/>
  <c r="BJ7" i="16"/>
  <c r="BJ8" i="16"/>
  <c r="BJ9" i="16"/>
  <c r="BJ10" i="16"/>
  <c r="BJ11" i="16"/>
  <c r="BJ12" i="16"/>
  <c r="BJ13" i="16"/>
  <c r="BJ14" i="16"/>
  <c r="BJ15" i="16"/>
  <c r="BJ16" i="16"/>
  <c r="BJ17" i="16"/>
  <c r="BJ18" i="16"/>
  <c r="BJ19" i="16"/>
  <c r="BJ20" i="16"/>
  <c r="BJ21" i="16"/>
  <c r="BJ22" i="16"/>
  <c r="BJ23" i="16"/>
  <c r="BJ24" i="16"/>
  <c r="BJ25" i="16"/>
  <c r="BJ26" i="16"/>
  <c r="BJ27" i="16"/>
  <c r="BJ42" i="16"/>
  <c r="BG6" i="16"/>
  <c r="BG7" i="16"/>
  <c r="BG8" i="16"/>
  <c r="BG9" i="16"/>
  <c r="BG10" i="16"/>
  <c r="BG11" i="16"/>
  <c r="BG12" i="16"/>
  <c r="BG13" i="16"/>
  <c r="BG14" i="16"/>
  <c r="BG15" i="16"/>
  <c r="BG16" i="16"/>
  <c r="BG17" i="16"/>
  <c r="BG18" i="16"/>
  <c r="BG19" i="16"/>
  <c r="BG20" i="16"/>
  <c r="BG21" i="16"/>
  <c r="BG22" i="16"/>
  <c r="BG23" i="16"/>
  <c r="BG24" i="16"/>
  <c r="BG25" i="16"/>
  <c r="BG26" i="16"/>
  <c r="BG27" i="16"/>
  <c r="BG42" i="16"/>
  <c r="BF6" i="16"/>
  <c r="BF7" i="16"/>
  <c r="BF8" i="16"/>
  <c r="BF9" i="16"/>
  <c r="BF10" i="16"/>
  <c r="BF11" i="16"/>
  <c r="BF12" i="16"/>
  <c r="BF13" i="16"/>
  <c r="BF14" i="16"/>
  <c r="BF15" i="16"/>
  <c r="BF16" i="16"/>
  <c r="BF17" i="16"/>
  <c r="BF18" i="16"/>
  <c r="BF19" i="16"/>
  <c r="BF20" i="16"/>
  <c r="BF21" i="16"/>
  <c r="BF22" i="16"/>
  <c r="BF23" i="16"/>
  <c r="BF24" i="16"/>
  <c r="BF25" i="16"/>
  <c r="BF26" i="16"/>
  <c r="BF27" i="16"/>
  <c r="BF42" i="16"/>
  <c r="AT6" i="16"/>
  <c r="AU6" i="16"/>
  <c r="AV6" i="16"/>
  <c r="AW6" i="16"/>
  <c r="AX6" i="16"/>
  <c r="AT7" i="16"/>
  <c r="AU7" i="16"/>
  <c r="AV7" i="16"/>
  <c r="AW7" i="16"/>
  <c r="AX7" i="16"/>
  <c r="AT8" i="16"/>
  <c r="AU8" i="16"/>
  <c r="AV8" i="16"/>
  <c r="AW8" i="16"/>
  <c r="AX8" i="16"/>
  <c r="AT9" i="16"/>
  <c r="AU9" i="16"/>
  <c r="AV9" i="16"/>
  <c r="AW9" i="16"/>
  <c r="AX9" i="16"/>
  <c r="AT10" i="16"/>
  <c r="AU10" i="16"/>
  <c r="AV10" i="16"/>
  <c r="AW10" i="16"/>
  <c r="AX10" i="16"/>
  <c r="AT11" i="16"/>
  <c r="AU11" i="16"/>
  <c r="AV11" i="16"/>
  <c r="AW11" i="16"/>
  <c r="AX11" i="16"/>
  <c r="AT12" i="16"/>
  <c r="AU12" i="16"/>
  <c r="AV12" i="16"/>
  <c r="AW12" i="16"/>
  <c r="AX12" i="16"/>
  <c r="AT13" i="16"/>
  <c r="AU13" i="16"/>
  <c r="AV13" i="16"/>
  <c r="AW13" i="16"/>
  <c r="AX13" i="16"/>
  <c r="AT14" i="16"/>
  <c r="AU14" i="16"/>
  <c r="AV14" i="16"/>
  <c r="AW14" i="16"/>
  <c r="AX14" i="16"/>
  <c r="AT15" i="16"/>
  <c r="AU15" i="16"/>
  <c r="AV15" i="16"/>
  <c r="AW15" i="16"/>
  <c r="AX15" i="16"/>
  <c r="AT16" i="16"/>
  <c r="AU16" i="16"/>
  <c r="AV16" i="16"/>
  <c r="AW16" i="16"/>
  <c r="AX16" i="16"/>
  <c r="AT17" i="16"/>
  <c r="AU17" i="16"/>
  <c r="AV17" i="16"/>
  <c r="AW17" i="16"/>
  <c r="AX17" i="16"/>
  <c r="AT18" i="16"/>
  <c r="AU18" i="16"/>
  <c r="AV18" i="16"/>
  <c r="AW18" i="16"/>
  <c r="AX18" i="16"/>
  <c r="AT19" i="16"/>
  <c r="AU19" i="16"/>
  <c r="AV19" i="16"/>
  <c r="AW19" i="16"/>
  <c r="AX19" i="16"/>
  <c r="AT20" i="16"/>
  <c r="AU20" i="16"/>
  <c r="AV20" i="16"/>
  <c r="AW20" i="16"/>
  <c r="AX20" i="16"/>
  <c r="AT21" i="16"/>
  <c r="AU21" i="16"/>
  <c r="AV21" i="16"/>
  <c r="AW21" i="16"/>
  <c r="AX21" i="16"/>
  <c r="AT22" i="16"/>
  <c r="AU22" i="16"/>
  <c r="AV22" i="16"/>
  <c r="AW22" i="16"/>
  <c r="AX22" i="16"/>
  <c r="AT23" i="16"/>
  <c r="AU23" i="16"/>
  <c r="AV23" i="16"/>
  <c r="AW23" i="16"/>
  <c r="AX23" i="16"/>
  <c r="AT24" i="16"/>
  <c r="AU24" i="16"/>
  <c r="AV24" i="16"/>
  <c r="AW24" i="16"/>
  <c r="AX24" i="16"/>
  <c r="AT25" i="16"/>
  <c r="AU25" i="16"/>
  <c r="AV25" i="16"/>
  <c r="AW25" i="16"/>
  <c r="AX25" i="16"/>
  <c r="AT26" i="16"/>
  <c r="AU26" i="16"/>
  <c r="AV26" i="16"/>
  <c r="AW26" i="16"/>
  <c r="AX26" i="16"/>
  <c r="AT27" i="16"/>
  <c r="AU27" i="16"/>
  <c r="AV27" i="16"/>
  <c r="AW27" i="16"/>
  <c r="AX27" i="16"/>
  <c r="AX42" i="16"/>
  <c r="AW42" i="16"/>
  <c r="AV42" i="16"/>
  <c r="AU42" i="16"/>
  <c r="AT42" i="16"/>
  <c r="AM6" i="16"/>
  <c r="AN6" i="16"/>
  <c r="AO6" i="16"/>
  <c r="AM7" i="16"/>
  <c r="AN7" i="16"/>
  <c r="AO7" i="16"/>
  <c r="AM8" i="16"/>
  <c r="AN8" i="16"/>
  <c r="AO8" i="16"/>
  <c r="AM9" i="16"/>
  <c r="AN9" i="16"/>
  <c r="AO9" i="16"/>
  <c r="AM10" i="16"/>
  <c r="AN10" i="16"/>
  <c r="AO10" i="16"/>
  <c r="AM11" i="16"/>
  <c r="AN11" i="16"/>
  <c r="AO11" i="16"/>
  <c r="AM12" i="16"/>
  <c r="AN12" i="16"/>
  <c r="AO12" i="16"/>
  <c r="AM13" i="16"/>
  <c r="AN13" i="16"/>
  <c r="AO13" i="16"/>
  <c r="AM14" i="16"/>
  <c r="AN14" i="16"/>
  <c r="AO14" i="16"/>
  <c r="AM15" i="16"/>
  <c r="AN15" i="16"/>
  <c r="AO15" i="16"/>
  <c r="AM16" i="16"/>
  <c r="AN16" i="16"/>
  <c r="AO16" i="16"/>
  <c r="AM17" i="16"/>
  <c r="AN17" i="16"/>
  <c r="AO17" i="16"/>
  <c r="AM18" i="16"/>
  <c r="AN18" i="16"/>
  <c r="AO18" i="16"/>
  <c r="AM19" i="16"/>
  <c r="AN19" i="16"/>
  <c r="AO19" i="16"/>
  <c r="AM20" i="16"/>
  <c r="AN20" i="16"/>
  <c r="AO20" i="16"/>
  <c r="AM21" i="16"/>
  <c r="AN21" i="16"/>
  <c r="AO21" i="16"/>
  <c r="AM22" i="16"/>
  <c r="AN22" i="16"/>
  <c r="AO22" i="16"/>
  <c r="AM23" i="16"/>
  <c r="AN23" i="16"/>
  <c r="AO23" i="16"/>
  <c r="AM24" i="16"/>
  <c r="AN24" i="16"/>
  <c r="AO24" i="16"/>
  <c r="AM25" i="16"/>
  <c r="AN25" i="16"/>
  <c r="AO25" i="16"/>
  <c r="AM26" i="16"/>
  <c r="AN26" i="16"/>
  <c r="AO26" i="16"/>
  <c r="AM27" i="16"/>
  <c r="AN27" i="16"/>
  <c r="AO27" i="16"/>
  <c r="AO42" i="16"/>
  <c r="AN42" i="16"/>
  <c r="AM42" i="16"/>
  <c r="Q6" i="16"/>
  <c r="T6" i="16"/>
  <c r="T42" i="16"/>
  <c r="Q42" i="16"/>
  <c r="M42" i="16"/>
  <c r="L42" i="16"/>
  <c r="I42" i="16"/>
  <c r="H42" i="16"/>
  <c r="O4" i="14"/>
  <c r="R4" i="14"/>
  <c r="O5" i="14"/>
  <c r="R5" i="14"/>
  <c r="O6" i="14"/>
  <c r="R6" i="14"/>
  <c r="O7" i="14"/>
  <c r="R7" i="14"/>
  <c r="O8" i="14"/>
  <c r="R8" i="14"/>
  <c r="O9" i="14"/>
  <c r="R9" i="14"/>
  <c r="O10" i="14"/>
  <c r="R10" i="14"/>
  <c r="O11" i="14"/>
  <c r="R11" i="14"/>
  <c r="O12" i="14"/>
  <c r="R12" i="14"/>
  <c r="O13" i="14"/>
  <c r="R13" i="14"/>
  <c r="O14" i="14"/>
  <c r="R14" i="14"/>
  <c r="O15" i="14"/>
  <c r="R15" i="14"/>
  <c r="O16" i="14"/>
  <c r="R16" i="14"/>
  <c r="O17" i="14"/>
  <c r="R17" i="14"/>
  <c r="O18" i="14"/>
  <c r="R18" i="14"/>
  <c r="O19" i="14"/>
  <c r="R19" i="14"/>
  <c r="O20" i="14"/>
  <c r="R20" i="14"/>
  <c r="O21" i="14"/>
  <c r="R21" i="14"/>
  <c r="O22" i="14"/>
  <c r="R22" i="14"/>
  <c r="R3" i="14"/>
  <c r="O3" i="14"/>
  <c r="F23" i="14"/>
  <c r="G23" i="14"/>
  <c r="J23" i="14"/>
  <c r="K23" i="14"/>
  <c r="BE3" i="14"/>
  <c r="BE4" i="14"/>
  <c r="BE5" i="14"/>
  <c r="BE6" i="14"/>
  <c r="BE7" i="14"/>
  <c r="BE8" i="14"/>
  <c r="BE9" i="14"/>
  <c r="BE10" i="14"/>
  <c r="BE11" i="14"/>
  <c r="BE12" i="14"/>
  <c r="BE13" i="14"/>
  <c r="BE14" i="14"/>
  <c r="BE15" i="14"/>
  <c r="BE16" i="14"/>
  <c r="BE17" i="14"/>
  <c r="BE18" i="14"/>
  <c r="BE19" i="14"/>
  <c r="BE20" i="14"/>
  <c r="BE21" i="14"/>
  <c r="BE22" i="14"/>
  <c r="BE23" i="14"/>
  <c r="BD3" i="14"/>
  <c r="BD4" i="14"/>
  <c r="BD5" i="14"/>
  <c r="BD6" i="14"/>
  <c r="BD7" i="14"/>
  <c r="BD8" i="14"/>
  <c r="BD9" i="14"/>
  <c r="BD10" i="14"/>
  <c r="BD11" i="14"/>
  <c r="BD12" i="14"/>
  <c r="BD13" i="14"/>
  <c r="BD14" i="14"/>
  <c r="BD15" i="14"/>
  <c r="BD16" i="14"/>
  <c r="BD17" i="14"/>
  <c r="BD18" i="14"/>
  <c r="BD19" i="14"/>
  <c r="BD20" i="14"/>
  <c r="BD21" i="14"/>
  <c r="BD22" i="14"/>
  <c r="BD23" i="14"/>
  <c r="BC3" i="14"/>
  <c r="BC4" i="14"/>
  <c r="BC5" i="14"/>
  <c r="BC6" i="14"/>
  <c r="BC7" i="14"/>
  <c r="BC8" i="14"/>
  <c r="BC9" i="14"/>
  <c r="BC10" i="14"/>
  <c r="BC11" i="14"/>
  <c r="BC12" i="14"/>
  <c r="BC13" i="14"/>
  <c r="BC14" i="14"/>
  <c r="BC15" i="14"/>
  <c r="BC16" i="14"/>
  <c r="BC17" i="14"/>
  <c r="BC18" i="14"/>
  <c r="BC19" i="14"/>
  <c r="BC20" i="14"/>
  <c r="BC21" i="14"/>
  <c r="BC22" i="14"/>
  <c r="BC23" i="14"/>
  <c r="BB3" i="14"/>
  <c r="BB4" i="14"/>
  <c r="BB5" i="14"/>
  <c r="BB6" i="14"/>
  <c r="BB7" i="14"/>
  <c r="BB8" i="14"/>
  <c r="BB9" i="14"/>
  <c r="BB10" i="14"/>
  <c r="BB11" i="14"/>
  <c r="BB12" i="14"/>
  <c r="BB13" i="14"/>
  <c r="BB14" i="14"/>
  <c r="BB15" i="14"/>
  <c r="BB16" i="14"/>
  <c r="BB17" i="14"/>
  <c r="BB18" i="14"/>
  <c r="BB19" i="14"/>
  <c r="BB20" i="14"/>
  <c r="BB21" i="14"/>
  <c r="BB22" i="14"/>
  <c r="BB23" i="14"/>
  <c r="AY3" i="14"/>
  <c r="AY4" i="14"/>
  <c r="AY5" i="14"/>
  <c r="AY6" i="14"/>
  <c r="AY7" i="14"/>
  <c r="AY8" i="14"/>
  <c r="AY9" i="14"/>
  <c r="AY10" i="14"/>
  <c r="AY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X3" i="14"/>
  <c r="AX4" i="14"/>
  <c r="AX5" i="14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X21" i="14"/>
  <c r="AX22" i="14"/>
  <c r="AX23" i="14"/>
  <c r="AL3" i="14"/>
  <c r="AM3" i="14"/>
  <c r="AN3" i="14"/>
  <c r="AO3" i="14"/>
  <c r="AP3" i="14"/>
  <c r="AL4" i="14"/>
  <c r="AM4" i="14"/>
  <c r="AN4" i="14"/>
  <c r="AO4" i="14"/>
  <c r="AP4" i="14"/>
  <c r="AL5" i="14"/>
  <c r="AM5" i="14"/>
  <c r="AN5" i="14"/>
  <c r="AO5" i="14"/>
  <c r="AP5" i="14"/>
  <c r="AL6" i="14"/>
  <c r="AM6" i="14"/>
  <c r="AN6" i="14"/>
  <c r="AO6" i="14"/>
  <c r="AP6" i="14"/>
  <c r="AL7" i="14"/>
  <c r="AM7" i="14"/>
  <c r="AN7" i="14"/>
  <c r="AO7" i="14"/>
  <c r="AP7" i="14"/>
  <c r="AL8" i="14"/>
  <c r="AM8" i="14"/>
  <c r="AN8" i="14"/>
  <c r="AO8" i="14"/>
  <c r="AP8" i="14"/>
  <c r="AL9" i="14"/>
  <c r="AM9" i="14"/>
  <c r="AN9" i="14"/>
  <c r="AO9" i="14"/>
  <c r="AP9" i="14"/>
  <c r="AL10" i="14"/>
  <c r="AM10" i="14"/>
  <c r="AN10" i="14"/>
  <c r="AO10" i="14"/>
  <c r="AP10" i="14"/>
  <c r="AL11" i="14"/>
  <c r="AM11" i="14"/>
  <c r="AN11" i="14"/>
  <c r="AO11" i="14"/>
  <c r="AP11" i="14"/>
  <c r="AL12" i="14"/>
  <c r="AM12" i="14"/>
  <c r="AN12" i="14"/>
  <c r="AO12" i="14"/>
  <c r="AP12" i="14"/>
  <c r="AL13" i="14"/>
  <c r="AM13" i="14"/>
  <c r="AN13" i="14"/>
  <c r="AO13" i="14"/>
  <c r="AP13" i="14"/>
  <c r="AL14" i="14"/>
  <c r="AM14" i="14"/>
  <c r="AN14" i="14"/>
  <c r="AO14" i="14"/>
  <c r="AP14" i="14"/>
  <c r="AL15" i="14"/>
  <c r="AM15" i="14"/>
  <c r="AN15" i="14"/>
  <c r="AO15" i="14"/>
  <c r="AP15" i="14"/>
  <c r="AL16" i="14"/>
  <c r="AM16" i="14"/>
  <c r="AN16" i="14"/>
  <c r="AO16" i="14"/>
  <c r="AP16" i="14"/>
  <c r="AL17" i="14"/>
  <c r="AM17" i="14"/>
  <c r="AN17" i="14"/>
  <c r="AO17" i="14"/>
  <c r="AP17" i="14"/>
  <c r="AL18" i="14"/>
  <c r="AM18" i="14"/>
  <c r="AN18" i="14"/>
  <c r="AO18" i="14"/>
  <c r="AP18" i="14"/>
  <c r="AL19" i="14"/>
  <c r="AM19" i="14"/>
  <c r="AN19" i="14"/>
  <c r="AO19" i="14"/>
  <c r="AP19" i="14"/>
  <c r="AL20" i="14"/>
  <c r="AM20" i="14"/>
  <c r="AN20" i="14"/>
  <c r="AO20" i="14"/>
  <c r="AP20" i="14"/>
  <c r="AL21" i="14"/>
  <c r="AM21" i="14"/>
  <c r="AN21" i="14"/>
  <c r="AO21" i="14"/>
  <c r="AP21" i="14"/>
  <c r="AL22" i="14"/>
  <c r="AM22" i="14"/>
  <c r="AN22" i="14"/>
  <c r="AO22" i="14"/>
  <c r="AP22" i="14"/>
  <c r="AP23" i="14"/>
  <c r="AO23" i="14"/>
  <c r="AN23" i="14"/>
  <c r="AM23" i="14"/>
  <c r="AL23" i="14"/>
  <c r="AE3" i="14"/>
  <c r="AF3" i="14"/>
  <c r="AG3" i="14"/>
  <c r="AE4" i="14"/>
  <c r="AF4" i="14"/>
  <c r="AG4" i="14"/>
  <c r="AE5" i="14"/>
  <c r="AF5" i="14"/>
  <c r="AG5" i="14"/>
  <c r="AE6" i="14"/>
  <c r="AF6" i="14"/>
  <c r="AG6" i="14"/>
  <c r="AE7" i="14"/>
  <c r="AF7" i="14"/>
  <c r="AG7" i="14"/>
  <c r="AE8" i="14"/>
  <c r="AF8" i="14"/>
  <c r="AG8" i="14"/>
  <c r="AE9" i="14"/>
  <c r="AF9" i="14"/>
  <c r="AG9" i="14"/>
  <c r="AE10" i="14"/>
  <c r="AF10" i="14"/>
  <c r="AG10" i="14"/>
  <c r="AE11" i="14"/>
  <c r="AF11" i="14"/>
  <c r="AG11" i="14"/>
  <c r="AE12" i="14"/>
  <c r="AF12" i="14"/>
  <c r="AG12" i="14"/>
  <c r="AE13" i="14"/>
  <c r="AF13" i="14"/>
  <c r="AG13" i="14"/>
  <c r="AE14" i="14"/>
  <c r="AF14" i="14"/>
  <c r="AG14" i="14"/>
  <c r="AE15" i="14"/>
  <c r="AF15" i="14"/>
  <c r="AG15" i="14"/>
  <c r="AE16" i="14"/>
  <c r="AF16" i="14"/>
  <c r="AG16" i="14"/>
  <c r="AE17" i="14"/>
  <c r="AF17" i="14"/>
  <c r="AG17" i="14"/>
  <c r="AE18" i="14"/>
  <c r="AF18" i="14"/>
  <c r="AG18" i="14"/>
  <c r="AE19" i="14"/>
  <c r="AF19" i="14"/>
  <c r="AG19" i="14"/>
  <c r="AE20" i="14"/>
  <c r="AF20" i="14"/>
  <c r="AG20" i="14"/>
  <c r="AE21" i="14"/>
  <c r="AF21" i="14"/>
  <c r="AG21" i="14"/>
  <c r="AE22" i="14"/>
  <c r="AF22" i="14"/>
  <c r="AG22" i="14"/>
  <c r="AG23" i="14"/>
  <c r="AF23" i="14"/>
  <c r="AE23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W23" i="14"/>
  <c r="V23" i="14"/>
  <c r="R23" i="14"/>
  <c r="O23" i="14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4" i="13"/>
  <c r="BM4" i="13"/>
  <c r="BM5" i="13"/>
  <c r="BM6" i="13"/>
  <c r="BM7" i="13"/>
  <c r="BM8" i="13"/>
  <c r="BM9" i="13"/>
  <c r="BM10" i="13"/>
  <c r="BM11" i="13"/>
  <c r="BM12" i="13"/>
  <c r="BM13" i="13"/>
  <c r="BM14" i="13"/>
  <c r="BM15" i="13"/>
  <c r="BM16" i="13"/>
  <c r="BM17" i="13"/>
  <c r="BM18" i="13"/>
  <c r="BM19" i="13"/>
  <c r="BM20" i="13"/>
  <c r="BM21" i="13"/>
  <c r="BM22" i="13"/>
  <c r="BM23" i="13"/>
  <c r="BM24" i="13"/>
  <c r="BM25" i="13"/>
  <c r="BM26" i="13"/>
  <c r="BM27" i="13"/>
  <c r="BM28" i="13"/>
  <c r="BL4" i="13"/>
  <c r="BL5" i="13"/>
  <c r="BL6" i="13"/>
  <c r="BL7" i="13"/>
  <c r="BL8" i="13"/>
  <c r="BL9" i="13"/>
  <c r="BL10" i="13"/>
  <c r="BL11" i="13"/>
  <c r="BL12" i="13"/>
  <c r="BL13" i="13"/>
  <c r="BL14" i="13"/>
  <c r="BL15" i="13"/>
  <c r="BL16" i="13"/>
  <c r="BL17" i="13"/>
  <c r="BL18" i="13"/>
  <c r="BL19" i="13"/>
  <c r="BL20" i="13"/>
  <c r="BL21" i="13"/>
  <c r="BL22" i="13"/>
  <c r="BL23" i="13"/>
  <c r="BL24" i="13"/>
  <c r="BL25" i="13"/>
  <c r="BL26" i="13"/>
  <c r="BL27" i="13"/>
  <c r="BL28" i="13"/>
  <c r="BK4" i="13"/>
  <c r="BK5" i="13"/>
  <c r="BK6" i="13"/>
  <c r="BK7" i="13"/>
  <c r="BK8" i="13"/>
  <c r="BK9" i="13"/>
  <c r="BK10" i="13"/>
  <c r="BK11" i="13"/>
  <c r="BK12" i="13"/>
  <c r="BK13" i="13"/>
  <c r="BK14" i="13"/>
  <c r="BK15" i="13"/>
  <c r="BK16" i="13"/>
  <c r="BK17" i="13"/>
  <c r="BK18" i="13"/>
  <c r="BK19" i="13"/>
  <c r="BK20" i="13"/>
  <c r="BK21" i="13"/>
  <c r="BK22" i="13"/>
  <c r="BK23" i="13"/>
  <c r="BK24" i="13"/>
  <c r="BK25" i="13"/>
  <c r="BK26" i="13"/>
  <c r="BK27" i="13"/>
  <c r="BK28" i="13"/>
  <c r="BJ4" i="13"/>
  <c r="BJ5" i="13"/>
  <c r="BJ6" i="13"/>
  <c r="BJ7" i="13"/>
  <c r="BJ8" i="13"/>
  <c r="BJ9" i="13"/>
  <c r="BJ10" i="13"/>
  <c r="BJ11" i="13"/>
  <c r="BJ12" i="13"/>
  <c r="BJ13" i="13"/>
  <c r="BJ14" i="13"/>
  <c r="BJ15" i="13"/>
  <c r="BJ16" i="13"/>
  <c r="BJ17" i="13"/>
  <c r="BJ18" i="13"/>
  <c r="BJ19" i="13"/>
  <c r="BJ20" i="13"/>
  <c r="BJ21" i="13"/>
  <c r="BJ22" i="13"/>
  <c r="BJ23" i="13"/>
  <c r="BJ24" i="13"/>
  <c r="BJ25" i="13"/>
  <c r="BJ26" i="13"/>
  <c r="BJ27" i="13"/>
  <c r="BJ28" i="13"/>
  <c r="BG4" i="13"/>
  <c r="BG5" i="13"/>
  <c r="BG6" i="13"/>
  <c r="BG7" i="13"/>
  <c r="BG8" i="13"/>
  <c r="BG9" i="13"/>
  <c r="BG10" i="13"/>
  <c r="BG11" i="13"/>
  <c r="BG12" i="13"/>
  <c r="BG13" i="13"/>
  <c r="BG14" i="13"/>
  <c r="BG15" i="13"/>
  <c r="BG16" i="13"/>
  <c r="BG17" i="13"/>
  <c r="BG18" i="13"/>
  <c r="BG19" i="13"/>
  <c r="BG20" i="13"/>
  <c r="BG21" i="13"/>
  <c r="BG22" i="13"/>
  <c r="BG23" i="13"/>
  <c r="BG24" i="13"/>
  <c r="BG25" i="13"/>
  <c r="BG26" i="13"/>
  <c r="BG27" i="13"/>
  <c r="BG28" i="13"/>
  <c r="BF4" i="13"/>
  <c r="BF5" i="13"/>
  <c r="BF6" i="13"/>
  <c r="BF7" i="13"/>
  <c r="BF8" i="13"/>
  <c r="BF9" i="13"/>
  <c r="BF10" i="13"/>
  <c r="BF11" i="13"/>
  <c r="BF12" i="13"/>
  <c r="BF13" i="13"/>
  <c r="BF14" i="13"/>
  <c r="BF15" i="13"/>
  <c r="BF16" i="13"/>
  <c r="BF17" i="13"/>
  <c r="BF18" i="13"/>
  <c r="BF19" i="13"/>
  <c r="BF20" i="13"/>
  <c r="BF21" i="13"/>
  <c r="BF22" i="13"/>
  <c r="BF23" i="13"/>
  <c r="BF24" i="13"/>
  <c r="BF25" i="13"/>
  <c r="BF26" i="13"/>
  <c r="BF27" i="13"/>
  <c r="BF28" i="13"/>
  <c r="AT4" i="13"/>
  <c r="AU4" i="13"/>
  <c r="AV4" i="13"/>
  <c r="AW4" i="13"/>
  <c r="AX4" i="13"/>
  <c r="AT5" i="13"/>
  <c r="AU5" i="13"/>
  <c r="AV5" i="13"/>
  <c r="AW5" i="13"/>
  <c r="AX5" i="13"/>
  <c r="AT6" i="13"/>
  <c r="AU6" i="13"/>
  <c r="AV6" i="13"/>
  <c r="AW6" i="13"/>
  <c r="AX6" i="13"/>
  <c r="AT7" i="13"/>
  <c r="AU7" i="13"/>
  <c r="AV7" i="13"/>
  <c r="AW7" i="13"/>
  <c r="AX7" i="13"/>
  <c r="AT8" i="13"/>
  <c r="AU8" i="13"/>
  <c r="AV8" i="13"/>
  <c r="AW8" i="13"/>
  <c r="AX8" i="13"/>
  <c r="AT9" i="13"/>
  <c r="AU9" i="13"/>
  <c r="AV9" i="13"/>
  <c r="AW9" i="13"/>
  <c r="AX9" i="13"/>
  <c r="AT10" i="13"/>
  <c r="AU10" i="13"/>
  <c r="AV10" i="13"/>
  <c r="AW10" i="13"/>
  <c r="AX10" i="13"/>
  <c r="AT11" i="13"/>
  <c r="AU11" i="13"/>
  <c r="AV11" i="13"/>
  <c r="AW11" i="13"/>
  <c r="AX11" i="13"/>
  <c r="AT12" i="13"/>
  <c r="AU12" i="13"/>
  <c r="AV12" i="13"/>
  <c r="AW12" i="13"/>
  <c r="AX12" i="13"/>
  <c r="AT13" i="13"/>
  <c r="AU13" i="13"/>
  <c r="AV13" i="13"/>
  <c r="AW13" i="13"/>
  <c r="AX13" i="13"/>
  <c r="AT14" i="13"/>
  <c r="AU14" i="13"/>
  <c r="AV14" i="13"/>
  <c r="AW14" i="13"/>
  <c r="AX14" i="13"/>
  <c r="AT15" i="13"/>
  <c r="AU15" i="13"/>
  <c r="AV15" i="13"/>
  <c r="AW15" i="13"/>
  <c r="AX15" i="13"/>
  <c r="AT16" i="13"/>
  <c r="AU16" i="13"/>
  <c r="AV16" i="13"/>
  <c r="AW16" i="13"/>
  <c r="AX16" i="13"/>
  <c r="AT17" i="13"/>
  <c r="AU17" i="13"/>
  <c r="AV17" i="13"/>
  <c r="AW17" i="13"/>
  <c r="AX17" i="13"/>
  <c r="AT18" i="13"/>
  <c r="AU18" i="13"/>
  <c r="AV18" i="13"/>
  <c r="AW18" i="13"/>
  <c r="AX18" i="13"/>
  <c r="AT19" i="13"/>
  <c r="AU19" i="13"/>
  <c r="AV19" i="13"/>
  <c r="AW19" i="13"/>
  <c r="AX19" i="13"/>
  <c r="AT20" i="13"/>
  <c r="AU20" i="13"/>
  <c r="AV20" i="13"/>
  <c r="AW20" i="13"/>
  <c r="AX20" i="13"/>
  <c r="AT21" i="13"/>
  <c r="AU21" i="13"/>
  <c r="AV21" i="13"/>
  <c r="AW21" i="13"/>
  <c r="AX21" i="13"/>
  <c r="AT22" i="13"/>
  <c r="AU22" i="13"/>
  <c r="AV22" i="13"/>
  <c r="AW22" i="13"/>
  <c r="AX22" i="13"/>
  <c r="AT23" i="13"/>
  <c r="AU23" i="13"/>
  <c r="AV23" i="13"/>
  <c r="AW23" i="13"/>
  <c r="AX23" i="13"/>
  <c r="AT24" i="13"/>
  <c r="AU24" i="13"/>
  <c r="AV24" i="13"/>
  <c r="AW24" i="13"/>
  <c r="AX24" i="13"/>
  <c r="AT25" i="13"/>
  <c r="AU25" i="13"/>
  <c r="AV25" i="13"/>
  <c r="AW25" i="13"/>
  <c r="AX25" i="13"/>
  <c r="AT26" i="13"/>
  <c r="AU26" i="13"/>
  <c r="AV26" i="13"/>
  <c r="AW26" i="13"/>
  <c r="AX26" i="13"/>
  <c r="AT27" i="13"/>
  <c r="AU27" i="13"/>
  <c r="AV27" i="13"/>
  <c r="AW27" i="13"/>
  <c r="AX27" i="13"/>
  <c r="AX28" i="13"/>
  <c r="AW28" i="13"/>
  <c r="AV28" i="13"/>
  <c r="AU28" i="13"/>
  <c r="AT28" i="13"/>
  <c r="AM4" i="13"/>
  <c r="AN4" i="13"/>
  <c r="AO4" i="13"/>
  <c r="AM5" i="13"/>
  <c r="AN5" i="13"/>
  <c r="AO5" i="13"/>
  <c r="AM6" i="13"/>
  <c r="AN6" i="13"/>
  <c r="AO6" i="13"/>
  <c r="AM7" i="13"/>
  <c r="AN7" i="13"/>
  <c r="AO7" i="13"/>
  <c r="AM8" i="13"/>
  <c r="AN8" i="13"/>
  <c r="AO8" i="13"/>
  <c r="AM9" i="13"/>
  <c r="AN9" i="13"/>
  <c r="AO9" i="13"/>
  <c r="AM10" i="13"/>
  <c r="AN10" i="13"/>
  <c r="AO10" i="13"/>
  <c r="AM11" i="13"/>
  <c r="AN11" i="13"/>
  <c r="AO11" i="13"/>
  <c r="AM12" i="13"/>
  <c r="AN12" i="13"/>
  <c r="AO12" i="13"/>
  <c r="AM13" i="13"/>
  <c r="AN13" i="13"/>
  <c r="AO13" i="13"/>
  <c r="AM14" i="13"/>
  <c r="AN14" i="13"/>
  <c r="AO14" i="13"/>
  <c r="AM15" i="13"/>
  <c r="AN15" i="13"/>
  <c r="AO15" i="13"/>
  <c r="AM16" i="13"/>
  <c r="AN16" i="13"/>
  <c r="AO16" i="13"/>
  <c r="AM17" i="13"/>
  <c r="AN17" i="13"/>
  <c r="AO17" i="13"/>
  <c r="AM18" i="13"/>
  <c r="AN18" i="13"/>
  <c r="AO18" i="13"/>
  <c r="AM19" i="13"/>
  <c r="AN19" i="13"/>
  <c r="AO19" i="13"/>
  <c r="AM20" i="13"/>
  <c r="AN20" i="13"/>
  <c r="AO20" i="13"/>
  <c r="AM21" i="13"/>
  <c r="AN21" i="13"/>
  <c r="AO21" i="13"/>
  <c r="AM22" i="13"/>
  <c r="AN22" i="13"/>
  <c r="AO22" i="13"/>
  <c r="AM23" i="13"/>
  <c r="AN23" i="13"/>
  <c r="AO23" i="13"/>
  <c r="AM24" i="13"/>
  <c r="AN24" i="13"/>
  <c r="AO24" i="13"/>
  <c r="AM25" i="13"/>
  <c r="AN25" i="13"/>
  <c r="AO25" i="13"/>
  <c r="AM26" i="13"/>
  <c r="AN26" i="13"/>
  <c r="AO26" i="13"/>
  <c r="AM27" i="13"/>
  <c r="AN27" i="13"/>
  <c r="AO27" i="13"/>
  <c r="AO28" i="13"/>
  <c r="AN28" i="13"/>
  <c r="AM28" i="13"/>
  <c r="AF4" i="13"/>
  <c r="AI4" i="13"/>
  <c r="AL4" i="13"/>
  <c r="AF5" i="13"/>
  <c r="AI5" i="13"/>
  <c r="AL5" i="13"/>
  <c r="AF6" i="13"/>
  <c r="AI6" i="13"/>
  <c r="AL6" i="13"/>
  <c r="AF7" i="13"/>
  <c r="AI7" i="13"/>
  <c r="AL7" i="13"/>
  <c r="AF8" i="13"/>
  <c r="AI8" i="13"/>
  <c r="AL8" i="13"/>
  <c r="AF9" i="13"/>
  <c r="AI9" i="13"/>
  <c r="AL9" i="13"/>
  <c r="AF10" i="13"/>
  <c r="AI10" i="13"/>
  <c r="AL10" i="13"/>
  <c r="AF11" i="13"/>
  <c r="AI11" i="13"/>
  <c r="AL11" i="13"/>
  <c r="AF12" i="13"/>
  <c r="AI12" i="13"/>
  <c r="AL12" i="13"/>
  <c r="AF13" i="13"/>
  <c r="AI13" i="13"/>
  <c r="AL13" i="13"/>
  <c r="AF14" i="13"/>
  <c r="AI14" i="13"/>
  <c r="AL14" i="13"/>
  <c r="AF15" i="13"/>
  <c r="AI15" i="13"/>
  <c r="AL15" i="13"/>
  <c r="AF16" i="13"/>
  <c r="AI16" i="13"/>
  <c r="AL16" i="13"/>
  <c r="AF17" i="13"/>
  <c r="AI17" i="13"/>
  <c r="AL17" i="13"/>
  <c r="AF18" i="13"/>
  <c r="AI18" i="13"/>
  <c r="AL18" i="13"/>
  <c r="AF19" i="13"/>
  <c r="AI19" i="13"/>
  <c r="AL19" i="13"/>
  <c r="AF20" i="13"/>
  <c r="AI20" i="13"/>
  <c r="AL20" i="13"/>
  <c r="AF21" i="13"/>
  <c r="AI21" i="13"/>
  <c r="AL21" i="13"/>
  <c r="AF22" i="13"/>
  <c r="AI22" i="13"/>
  <c r="AL22" i="13"/>
  <c r="AF23" i="13"/>
  <c r="AI23" i="13"/>
  <c r="AL23" i="13"/>
  <c r="AF24" i="13"/>
  <c r="AI24" i="13"/>
  <c r="AL24" i="13"/>
  <c r="AF25" i="13"/>
  <c r="AI25" i="13"/>
  <c r="AL25" i="13"/>
  <c r="AF26" i="13"/>
  <c r="AI26" i="13"/>
  <c r="AL26" i="13"/>
  <c r="AF27" i="13"/>
  <c r="AI27" i="13"/>
  <c r="AL27" i="13"/>
  <c r="AL28" i="13"/>
  <c r="AI28" i="13"/>
  <c r="AF28" i="13"/>
  <c r="AC28" i="13"/>
  <c r="AB28" i="13"/>
  <c r="Y28" i="13"/>
  <c r="X28" i="13"/>
  <c r="T28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M28" i="13"/>
  <c r="L28" i="13"/>
  <c r="I28" i="13"/>
  <c r="H28" i="13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E4" i="11"/>
  <c r="AF4" i="11"/>
  <c r="AG4" i="11"/>
  <c r="AE5" i="11"/>
  <c r="AF5" i="11"/>
  <c r="AG5" i="11"/>
  <c r="AE6" i="11"/>
  <c r="AF6" i="11"/>
  <c r="AG6" i="11"/>
  <c r="AE7" i="11"/>
  <c r="AF7" i="11"/>
  <c r="AG7" i="11"/>
  <c r="AE8" i="11"/>
  <c r="AF8" i="11"/>
  <c r="AG8" i="11"/>
  <c r="AE9" i="11"/>
  <c r="AF9" i="11"/>
  <c r="AG9" i="11"/>
  <c r="AE10" i="11"/>
  <c r="AF10" i="11"/>
  <c r="AG10" i="11"/>
  <c r="AE11" i="11"/>
  <c r="AF11" i="11"/>
  <c r="AG11" i="11"/>
  <c r="AE12" i="11"/>
  <c r="AF12" i="11"/>
  <c r="AG12" i="11"/>
  <c r="AE13" i="11"/>
  <c r="AF13" i="11"/>
  <c r="AG13" i="11"/>
  <c r="AE14" i="11"/>
  <c r="AF14" i="11"/>
  <c r="AG14" i="11"/>
  <c r="AE15" i="11"/>
  <c r="AF15" i="11"/>
  <c r="AG15" i="11"/>
  <c r="AE16" i="11"/>
  <c r="AF16" i="11"/>
  <c r="AG16" i="11"/>
  <c r="AE17" i="11"/>
  <c r="AF17" i="11"/>
  <c r="AG17" i="11"/>
  <c r="AE18" i="11"/>
  <c r="AF18" i="11"/>
  <c r="AG18" i="11"/>
  <c r="AE19" i="11"/>
  <c r="AF19" i="11"/>
  <c r="AG19" i="11"/>
  <c r="AE20" i="11"/>
  <c r="AF20" i="11"/>
  <c r="AG20" i="11"/>
  <c r="AE21" i="11"/>
  <c r="AF21" i="11"/>
  <c r="AG21" i="11"/>
  <c r="AE22" i="11"/>
  <c r="AF22" i="11"/>
  <c r="AG22" i="11"/>
  <c r="AE23" i="11"/>
  <c r="AF23" i="11"/>
  <c r="AG23" i="11"/>
  <c r="AE24" i="11"/>
  <c r="AF24" i="11"/>
  <c r="AG24" i="11"/>
  <c r="AE25" i="11"/>
  <c r="AF25" i="11"/>
  <c r="AG25" i="11"/>
  <c r="AE26" i="11"/>
  <c r="AF26" i="11"/>
  <c r="AG26" i="11"/>
  <c r="AE3" i="11"/>
  <c r="AF3" i="11"/>
  <c r="AG3" i="11"/>
  <c r="J27" i="11"/>
  <c r="K27" i="11"/>
  <c r="L27" i="11"/>
  <c r="M27" i="11"/>
  <c r="N27" i="11"/>
  <c r="O27" i="11"/>
  <c r="P27" i="11"/>
  <c r="V4" i="11"/>
  <c r="W4" i="11"/>
  <c r="X4" i="11"/>
  <c r="V5" i="11"/>
  <c r="W5" i="11"/>
  <c r="X5" i="11"/>
  <c r="V6" i="11"/>
  <c r="W6" i="11"/>
  <c r="X6" i="11"/>
  <c r="V7" i="11"/>
  <c r="W7" i="11"/>
  <c r="X7" i="11"/>
  <c r="V8" i="11"/>
  <c r="W8" i="11"/>
  <c r="X8" i="11"/>
  <c r="V9" i="11"/>
  <c r="W9" i="11"/>
  <c r="X9" i="11"/>
  <c r="V10" i="11"/>
  <c r="W10" i="11"/>
  <c r="X10" i="11"/>
  <c r="V11" i="11"/>
  <c r="W11" i="11"/>
  <c r="X11" i="11"/>
  <c r="V12" i="11"/>
  <c r="W12" i="11"/>
  <c r="X12" i="11"/>
  <c r="V13" i="11"/>
  <c r="W13" i="11"/>
  <c r="X13" i="11"/>
  <c r="V14" i="11"/>
  <c r="W14" i="11"/>
  <c r="X14" i="11"/>
  <c r="V15" i="11"/>
  <c r="W15" i="11"/>
  <c r="X15" i="11"/>
  <c r="V16" i="11"/>
  <c r="W16" i="11"/>
  <c r="X16" i="11"/>
  <c r="V17" i="11"/>
  <c r="W17" i="11"/>
  <c r="X17" i="11"/>
  <c r="V18" i="11"/>
  <c r="W18" i="11"/>
  <c r="X18" i="11"/>
  <c r="V19" i="11"/>
  <c r="W19" i="11"/>
  <c r="X19" i="11"/>
  <c r="V20" i="11"/>
  <c r="W20" i="11"/>
  <c r="X20" i="11"/>
  <c r="V21" i="11"/>
  <c r="W21" i="11"/>
  <c r="X21" i="11"/>
  <c r="V22" i="11"/>
  <c r="W22" i="11"/>
  <c r="X22" i="11"/>
  <c r="V23" i="11"/>
  <c r="W23" i="11"/>
  <c r="X23" i="11"/>
  <c r="V24" i="11"/>
  <c r="W24" i="11"/>
  <c r="X24" i="11"/>
  <c r="V25" i="11"/>
  <c r="W25" i="11"/>
  <c r="X25" i="11"/>
  <c r="V26" i="11"/>
  <c r="W26" i="11"/>
  <c r="X26" i="11"/>
  <c r="V3" i="11"/>
  <c r="W3" i="11"/>
  <c r="X3" i="11"/>
  <c r="S4" i="11"/>
  <c r="T4" i="11"/>
  <c r="U4" i="11"/>
  <c r="S5" i="11"/>
  <c r="T5" i="11"/>
  <c r="U5" i="11"/>
  <c r="S6" i="11"/>
  <c r="T6" i="11"/>
  <c r="U6" i="11"/>
  <c r="S7" i="11"/>
  <c r="T7" i="11"/>
  <c r="U7" i="11"/>
  <c r="S8" i="11"/>
  <c r="T8" i="11"/>
  <c r="U8" i="11"/>
  <c r="S9" i="11"/>
  <c r="T9" i="11"/>
  <c r="U9" i="11"/>
  <c r="S10" i="11"/>
  <c r="T10" i="11"/>
  <c r="U10" i="11"/>
  <c r="S11" i="11"/>
  <c r="T11" i="11"/>
  <c r="U11" i="11"/>
  <c r="S12" i="11"/>
  <c r="T12" i="11"/>
  <c r="U12" i="11"/>
  <c r="S13" i="11"/>
  <c r="T13" i="11"/>
  <c r="U13" i="11"/>
  <c r="S14" i="11"/>
  <c r="T14" i="11"/>
  <c r="U14" i="11"/>
  <c r="S15" i="11"/>
  <c r="T15" i="11"/>
  <c r="U15" i="11"/>
  <c r="S16" i="11"/>
  <c r="T16" i="11"/>
  <c r="U16" i="11"/>
  <c r="S17" i="11"/>
  <c r="T17" i="11"/>
  <c r="U17" i="11"/>
  <c r="S18" i="11"/>
  <c r="T18" i="11"/>
  <c r="U18" i="11"/>
  <c r="S19" i="11"/>
  <c r="T19" i="11"/>
  <c r="U19" i="11"/>
  <c r="S20" i="11"/>
  <c r="T20" i="11"/>
  <c r="U20" i="11"/>
  <c r="S21" i="11"/>
  <c r="T21" i="11"/>
  <c r="U21" i="11"/>
  <c r="S22" i="11"/>
  <c r="T22" i="11"/>
  <c r="U22" i="11"/>
  <c r="S23" i="11"/>
  <c r="T23" i="11"/>
  <c r="U23" i="11"/>
  <c r="S24" i="11"/>
  <c r="T24" i="11"/>
  <c r="U24" i="11"/>
  <c r="S25" i="11"/>
  <c r="T25" i="11"/>
  <c r="U25" i="11"/>
  <c r="S26" i="11"/>
  <c r="T26" i="11"/>
  <c r="U26" i="11"/>
  <c r="S3" i="11"/>
  <c r="T3" i="11"/>
  <c r="U3" i="11"/>
  <c r="Q27" i="11"/>
  <c r="S27" i="11"/>
  <c r="T27" i="11"/>
  <c r="U27" i="11"/>
  <c r="V27" i="11"/>
  <c r="W27" i="11"/>
  <c r="X27" i="11"/>
  <c r="Z27" i="11"/>
  <c r="AA27" i="11"/>
  <c r="AB27" i="11"/>
  <c r="AC27" i="11"/>
  <c r="AE27" i="11"/>
  <c r="AF27" i="11"/>
  <c r="AG27" i="11"/>
  <c r="CJ3" i="10"/>
  <c r="CJ4" i="10"/>
  <c r="CJ5" i="10"/>
  <c r="CJ6" i="10"/>
  <c r="CJ7" i="10"/>
  <c r="CJ8" i="10"/>
  <c r="CJ9" i="10"/>
  <c r="CJ10" i="10"/>
  <c r="CJ11" i="10"/>
  <c r="CJ12" i="10"/>
  <c r="CJ13" i="10"/>
  <c r="CJ14" i="10"/>
  <c r="CJ15" i="10"/>
  <c r="CJ16" i="10"/>
  <c r="CJ17" i="10"/>
  <c r="CJ18" i="10"/>
  <c r="CJ19" i="10"/>
  <c r="CJ20" i="10"/>
  <c r="CJ21" i="10"/>
  <c r="CJ22" i="10"/>
  <c r="CJ23" i="10"/>
  <c r="CJ24" i="10"/>
  <c r="CJ25" i="10"/>
  <c r="CJ26" i="10"/>
  <c r="CJ27" i="10"/>
  <c r="CK3" i="10"/>
  <c r="CK4" i="10"/>
  <c r="CK5" i="10"/>
  <c r="CK6" i="10"/>
  <c r="CK7" i="10"/>
  <c r="CK8" i="10"/>
  <c r="CK9" i="10"/>
  <c r="CK10" i="10"/>
  <c r="CK11" i="10"/>
  <c r="CK12" i="10"/>
  <c r="CK13" i="10"/>
  <c r="CK14" i="10"/>
  <c r="CK15" i="10"/>
  <c r="CK16" i="10"/>
  <c r="CK17" i="10"/>
  <c r="CK18" i="10"/>
  <c r="CK19" i="10"/>
  <c r="CK20" i="10"/>
  <c r="CK21" i="10"/>
  <c r="CK22" i="10"/>
  <c r="CK23" i="10"/>
  <c r="CK24" i="10"/>
  <c r="CK25" i="10"/>
  <c r="CK26" i="10"/>
  <c r="CK27" i="10"/>
  <c r="CG4" i="10"/>
  <c r="CH4" i="10"/>
  <c r="CG5" i="10"/>
  <c r="CH5" i="10"/>
  <c r="CG6" i="10"/>
  <c r="CH6" i="10"/>
  <c r="CG7" i="10"/>
  <c r="CH7" i="10"/>
  <c r="CG8" i="10"/>
  <c r="CH8" i="10"/>
  <c r="CG9" i="10"/>
  <c r="CH9" i="10"/>
  <c r="CG10" i="10"/>
  <c r="CH10" i="10"/>
  <c r="CG11" i="10"/>
  <c r="CH11" i="10"/>
  <c r="CG12" i="10"/>
  <c r="CH12" i="10"/>
  <c r="CG13" i="10"/>
  <c r="CH13" i="10"/>
  <c r="CG14" i="10"/>
  <c r="CH14" i="10"/>
  <c r="CG15" i="10"/>
  <c r="CH15" i="10"/>
  <c r="CG16" i="10"/>
  <c r="CH16" i="10"/>
  <c r="CG17" i="10"/>
  <c r="CH17" i="10"/>
  <c r="CG18" i="10"/>
  <c r="CH18" i="10"/>
  <c r="CG19" i="10"/>
  <c r="CH19" i="10"/>
  <c r="CG20" i="10"/>
  <c r="CH20" i="10"/>
  <c r="CG21" i="10"/>
  <c r="CH21" i="10"/>
  <c r="CG22" i="10"/>
  <c r="CH22" i="10"/>
  <c r="CG23" i="10"/>
  <c r="CH23" i="10"/>
  <c r="CG24" i="10"/>
  <c r="CH24" i="10"/>
  <c r="CG25" i="10"/>
  <c r="CH25" i="10"/>
  <c r="CG26" i="10"/>
  <c r="CH26" i="10"/>
  <c r="CH3" i="10"/>
  <c r="CG3" i="10"/>
  <c r="CG27" i="10"/>
  <c r="CH27" i="10"/>
  <c r="BY27" i="10"/>
  <c r="BZ27" i="10"/>
  <c r="CA27" i="10"/>
  <c r="CB27" i="10"/>
  <c r="CC27" i="10"/>
  <c r="CD27" i="10"/>
  <c r="CE27" i="10"/>
  <c r="BX27" i="10"/>
  <c r="BS3" i="10"/>
  <c r="BS4" i="10"/>
  <c r="BS5" i="10"/>
  <c r="BS6" i="10"/>
  <c r="BS7" i="10"/>
  <c r="BS8" i="10"/>
  <c r="BS9" i="10"/>
  <c r="BS10" i="10"/>
  <c r="BS11" i="10"/>
  <c r="BS12" i="10"/>
  <c r="BS13" i="10"/>
  <c r="BS14" i="10"/>
  <c r="BS15" i="10"/>
  <c r="BS16" i="10"/>
  <c r="BS17" i="10"/>
  <c r="BS18" i="10"/>
  <c r="BS19" i="10"/>
  <c r="BS20" i="10"/>
  <c r="BS21" i="10"/>
  <c r="BS22" i="10"/>
  <c r="BS23" i="10"/>
  <c r="BS24" i="10"/>
  <c r="BS25" i="10"/>
  <c r="BS26" i="10"/>
  <c r="BS27" i="10"/>
  <c r="BT3" i="10"/>
  <c r="BT4" i="10"/>
  <c r="BT5" i="10"/>
  <c r="BT6" i="10"/>
  <c r="BT7" i="10"/>
  <c r="BT8" i="10"/>
  <c r="BT9" i="10"/>
  <c r="BT10" i="10"/>
  <c r="BF11" i="10"/>
  <c r="BG11" i="10"/>
  <c r="BT11" i="10"/>
  <c r="BF12" i="10"/>
  <c r="BG12" i="10"/>
  <c r="BT12" i="10"/>
  <c r="BT13" i="10"/>
  <c r="BT14" i="10"/>
  <c r="BT15" i="10"/>
  <c r="BT16" i="10"/>
  <c r="BT17" i="10"/>
  <c r="BT18" i="10"/>
  <c r="BF19" i="10"/>
  <c r="BG19" i="10"/>
  <c r="BT19" i="10"/>
  <c r="BT20" i="10"/>
  <c r="BT21" i="10"/>
  <c r="BF22" i="10"/>
  <c r="BG22" i="10"/>
  <c r="BT22" i="10"/>
  <c r="BT23" i="10"/>
  <c r="BT24" i="10"/>
  <c r="BT25" i="10"/>
  <c r="BF26" i="10"/>
  <c r="BG26" i="10"/>
  <c r="BT26" i="10"/>
  <c r="BT27" i="10"/>
  <c r="BU3" i="10"/>
  <c r="BU4" i="10"/>
  <c r="BU5" i="10"/>
  <c r="BU6" i="10"/>
  <c r="BU7" i="10"/>
  <c r="BU8" i="10"/>
  <c r="BU9" i="10"/>
  <c r="BU10" i="10"/>
  <c r="BU11" i="10"/>
  <c r="BU12" i="10"/>
  <c r="BU13" i="10"/>
  <c r="BU14" i="10"/>
  <c r="BU15" i="10"/>
  <c r="BU16" i="10"/>
  <c r="BU17" i="10"/>
  <c r="BU18" i="10"/>
  <c r="BU19" i="10"/>
  <c r="BU20" i="10"/>
  <c r="BU21" i="10"/>
  <c r="BU22" i="10"/>
  <c r="BU23" i="10"/>
  <c r="BU24" i="10"/>
  <c r="BU25" i="10"/>
  <c r="BU26" i="10"/>
  <c r="BU27" i="10"/>
  <c r="AW3" i="10"/>
  <c r="AX3" i="10"/>
  <c r="AW4" i="10"/>
  <c r="AX4" i="10"/>
  <c r="AW5" i="10"/>
  <c r="AX5" i="10"/>
  <c r="AW6" i="10"/>
  <c r="AX6" i="10"/>
  <c r="AW7" i="10"/>
  <c r="AX7" i="10"/>
  <c r="AW8" i="10"/>
  <c r="AX8" i="10"/>
  <c r="AW9" i="10"/>
  <c r="AX9" i="10"/>
  <c r="AW10" i="10"/>
  <c r="AX10" i="10"/>
  <c r="AW11" i="10"/>
  <c r="AX11" i="10"/>
  <c r="AW12" i="10"/>
  <c r="AX12" i="10"/>
  <c r="AW13" i="10"/>
  <c r="AX13" i="10"/>
  <c r="AW14" i="10"/>
  <c r="AX14" i="10"/>
  <c r="AW15" i="10"/>
  <c r="AX15" i="10"/>
  <c r="AW16" i="10"/>
  <c r="AX16" i="10"/>
  <c r="AW17" i="10"/>
  <c r="AX17" i="10"/>
  <c r="AW18" i="10"/>
  <c r="AX18" i="10"/>
  <c r="AW19" i="10"/>
  <c r="AX19" i="10"/>
  <c r="AW20" i="10"/>
  <c r="AX20" i="10"/>
  <c r="AW21" i="10"/>
  <c r="AX21" i="10"/>
  <c r="AW22" i="10"/>
  <c r="AX22" i="10"/>
  <c r="AW23" i="10"/>
  <c r="AX23" i="10"/>
  <c r="AW24" i="10"/>
  <c r="AX24" i="10"/>
  <c r="AW25" i="10"/>
  <c r="AX25" i="10"/>
  <c r="AW26" i="10"/>
  <c r="AX26" i="10"/>
  <c r="AX27" i="10"/>
  <c r="CS4" i="10"/>
  <c r="CT4" i="10"/>
  <c r="CU4" i="10"/>
  <c r="CS5" i="10"/>
  <c r="CT5" i="10"/>
  <c r="CU5" i="10"/>
  <c r="CS6" i="10"/>
  <c r="CT6" i="10"/>
  <c r="CU6" i="10"/>
  <c r="CS7" i="10"/>
  <c r="CT7" i="10"/>
  <c r="CU7" i="10"/>
  <c r="CS8" i="10"/>
  <c r="CT8" i="10"/>
  <c r="CU8" i="10"/>
  <c r="CS9" i="10"/>
  <c r="CT9" i="10"/>
  <c r="CU9" i="10"/>
  <c r="CS10" i="10"/>
  <c r="CT10" i="10"/>
  <c r="CU10" i="10"/>
  <c r="CS11" i="10"/>
  <c r="CT11" i="10"/>
  <c r="CU11" i="10"/>
  <c r="CS12" i="10"/>
  <c r="CT12" i="10"/>
  <c r="CU12" i="10"/>
  <c r="CS13" i="10"/>
  <c r="CT13" i="10"/>
  <c r="CU13" i="10"/>
  <c r="CS14" i="10"/>
  <c r="CT14" i="10"/>
  <c r="CU14" i="10"/>
  <c r="CS15" i="10"/>
  <c r="CT15" i="10"/>
  <c r="CU15" i="10"/>
  <c r="CS16" i="10"/>
  <c r="CT16" i="10"/>
  <c r="CU16" i="10"/>
  <c r="CS17" i="10"/>
  <c r="CT17" i="10"/>
  <c r="CU17" i="10"/>
  <c r="CS18" i="10"/>
  <c r="CT18" i="10"/>
  <c r="CU18" i="10"/>
  <c r="CS19" i="10"/>
  <c r="CT19" i="10"/>
  <c r="CU19" i="10"/>
  <c r="CS20" i="10"/>
  <c r="CT20" i="10"/>
  <c r="CU20" i="10"/>
  <c r="CS21" i="10"/>
  <c r="CT21" i="10"/>
  <c r="CU21" i="10"/>
  <c r="CS22" i="10"/>
  <c r="CT22" i="10"/>
  <c r="CU22" i="10"/>
  <c r="CS23" i="10"/>
  <c r="CT23" i="10"/>
  <c r="CU23" i="10"/>
  <c r="CS24" i="10"/>
  <c r="CT24" i="10"/>
  <c r="CU24" i="10"/>
  <c r="CS25" i="10"/>
  <c r="CT25" i="10"/>
  <c r="CU25" i="10"/>
  <c r="CS26" i="10"/>
  <c r="CT26" i="10"/>
  <c r="CU26" i="10"/>
  <c r="CS3" i="10"/>
  <c r="CT3" i="10"/>
  <c r="CU3" i="10"/>
  <c r="CU27" i="10"/>
  <c r="BS3" i="4"/>
  <c r="BT3" i="4"/>
  <c r="BU3" i="4"/>
  <c r="BS4" i="4"/>
  <c r="BT4" i="4"/>
  <c r="BU4" i="4"/>
  <c r="BS5" i="4"/>
  <c r="BT5" i="4"/>
  <c r="BU5" i="4"/>
  <c r="BS6" i="4"/>
  <c r="BT6" i="4"/>
  <c r="BU6" i="4"/>
  <c r="BS7" i="4"/>
  <c r="BT7" i="4"/>
  <c r="BU7" i="4"/>
  <c r="BS8" i="4"/>
  <c r="BT8" i="4"/>
  <c r="BU8" i="4"/>
  <c r="BS9" i="4"/>
  <c r="BT9" i="4"/>
  <c r="BU9" i="4"/>
  <c r="BS10" i="4"/>
  <c r="BT10" i="4"/>
  <c r="BU10" i="4"/>
  <c r="BS11" i="4"/>
  <c r="BT11" i="4"/>
  <c r="BU11" i="4"/>
  <c r="BS12" i="4"/>
  <c r="BT12" i="4"/>
  <c r="BU12" i="4"/>
  <c r="BS13" i="4"/>
  <c r="BT13" i="4"/>
  <c r="BU13" i="4"/>
  <c r="BS14" i="4"/>
  <c r="BT14" i="4"/>
  <c r="BU14" i="4"/>
  <c r="BS15" i="4"/>
  <c r="BT15" i="4"/>
  <c r="BU15" i="4"/>
  <c r="BS16" i="4"/>
  <c r="BT16" i="4"/>
  <c r="BU16" i="4"/>
  <c r="BS17" i="4"/>
  <c r="BT17" i="4"/>
  <c r="BU17" i="4"/>
  <c r="BS18" i="4"/>
  <c r="BT18" i="4"/>
  <c r="BU18" i="4"/>
  <c r="BS19" i="4"/>
  <c r="BT19" i="4"/>
  <c r="BU19" i="4"/>
  <c r="BS20" i="4"/>
  <c r="BT20" i="4"/>
  <c r="BU20" i="4"/>
  <c r="BS21" i="4"/>
  <c r="BT21" i="4"/>
  <c r="BU21" i="4"/>
  <c r="BS22" i="4"/>
  <c r="BT22" i="4"/>
  <c r="BU22" i="4"/>
  <c r="BS23" i="4"/>
  <c r="BT23" i="4"/>
  <c r="BU23" i="4"/>
  <c r="BS24" i="4"/>
  <c r="BT24" i="4"/>
  <c r="BU24" i="4"/>
  <c r="BS25" i="4"/>
  <c r="BT25" i="4"/>
  <c r="BU25" i="4"/>
  <c r="BS26" i="4"/>
  <c r="BT26" i="4"/>
  <c r="BU26" i="4"/>
  <c r="BU27" i="4"/>
  <c r="BS27" i="4"/>
  <c r="BT27" i="4"/>
  <c r="DQ5" i="10"/>
  <c r="DR5" i="10"/>
  <c r="DS5" i="10"/>
  <c r="DT5" i="10"/>
  <c r="DU5" i="10"/>
  <c r="DV5" i="10"/>
  <c r="DW5" i="10"/>
  <c r="DX5" i="10"/>
  <c r="EA5" i="10"/>
  <c r="DQ6" i="10"/>
  <c r="DR6" i="10"/>
  <c r="DS6" i="10"/>
  <c r="DT6" i="10"/>
  <c r="DU6" i="10"/>
  <c r="DV6" i="10"/>
  <c r="DW6" i="10"/>
  <c r="DX6" i="10"/>
  <c r="DY6" i="10"/>
  <c r="DZ6" i="10"/>
  <c r="EA6" i="10"/>
  <c r="DQ7" i="10"/>
  <c r="DR7" i="10"/>
  <c r="DS7" i="10"/>
  <c r="DT7" i="10"/>
  <c r="DU7" i="10"/>
  <c r="DV7" i="10"/>
  <c r="DW7" i="10"/>
  <c r="DX7" i="10"/>
  <c r="DY7" i="10"/>
  <c r="DZ7" i="10"/>
  <c r="EA7" i="10"/>
  <c r="DQ8" i="10"/>
  <c r="DR8" i="10"/>
  <c r="DS8" i="10"/>
  <c r="DT8" i="10"/>
  <c r="DU8" i="10"/>
  <c r="DV8" i="10"/>
  <c r="DW8" i="10"/>
  <c r="DX8" i="10"/>
  <c r="DY8" i="10"/>
  <c r="DZ8" i="10"/>
  <c r="EA8" i="10"/>
  <c r="DQ9" i="10"/>
  <c r="DR9" i="10"/>
  <c r="DS9" i="10"/>
  <c r="DT9" i="10"/>
  <c r="DU9" i="10"/>
  <c r="DV9" i="10"/>
  <c r="DW9" i="10"/>
  <c r="DX9" i="10"/>
  <c r="DY9" i="10"/>
  <c r="DZ9" i="10"/>
  <c r="EA9" i="10"/>
  <c r="DQ10" i="10"/>
  <c r="DR10" i="10"/>
  <c r="DS10" i="10"/>
  <c r="DT10" i="10"/>
  <c r="DU10" i="10"/>
  <c r="DV10" i="10"/>
  <c r="DW10" i="10"/>
  <c r="DX10" i="10"/>
  <c r="DY10" i="10"/>
  <c r="DZ10" i="10"/>
  <c r="EA10" i="10"/>
  <c r="DQ11" i="10"/>
  <c r="DR11" i="10"/>
  <c r="DS11" i="10"/>
  <c r="DT11" i="10"/>
  <c r="DU11" i="10"/>
  <c r="DV11" i="10"/>
  <c r="DW11" i="10"/>
  <c r="DX11" i="10"/>
  <c r="DY11" i="10"/>
  <c r="DZ11" i="10"/>
  <c r="EA11" i="10"/>
  <c r="DQ12" i="10"/>
  <c r="DR12" i="10"/>
  <c r="DS12" i="10"/>
  <c r="DT12" i="10"/>
  <c r="DU12" i="10"/>
  <c r="DV12" i="10"/>
  <c r="DW12" i="10"/>
  <c r="DX12" i="10"/>
  <c r="DY12" i="10"/>
  <c r="DZ12" i="10"/>
  <c r="EA12" i="10"/>
  <c r="DT13" i="10"/>
  <c r="DU13" i="10"/>
  <c r="DV13" i="10"/>
  <c r="DW13" i="10"/>
  <c r="DX13" i="10"/>
  <c r="DQ15" i="10"/>
  <c r="DR15" i="10"/>
  <c r="DS15" i="10"/>
  <c r="DT15" i="10"/>
  <c r="DU15" i="10"/>
  <c r="DV15" i="10"/>
  <c r="DW15" i="10"/>
  <c r="DX15" i="10"/>
  <c r="EA15" i="10"/>
  <c r="DQ16" i="10"/>
  <c r="DR16" i="10"/>
  <c r="DS16" i="10"/>
  <c r="DT16" i="10"/>
  <c r="DU16" i="10"/>
  <c r="DV16" i="10"/>
  <c r="DW16" i="10"/>
  <c r="DX16" i="10"/>
  <c r="DY16" i="10"/>
  <c r="DZ16" i="10"/>
  <c r="EA16" i="10"/>
  <c r="DQ17" i="10"/>
  <c r="DR17" i="10"/>
  <c r="DS17" i="10"/>
  <c r="DT17" i="10"/>
  <c r="DU17" i="10"/>
  <c r="DV17" i="10"/>
  <c r="DW17" i="10"/>
  <c r="DX17" i="10"/>
  <c r="DY17" i="10"/>
  <c r="DZ17" i="10"/>
  <c r="EA17" i="10"/>
  <c r="DQ18" i="10"/>
  <c r="DR18" i="10"/>
  <c r="DS18" i="10"/>
  <c r="DT18" i="10"/>
  <c r="DU18" i="10"/>
  <c r="DV18" i="10"/>
  <c r="DW18" i="10"/>
  <c r="DX18" i="10"/>
  <c r="DY18" i="10"/>
  <c r="DZ18" i="10"/>
  <c r="EA18" i="10"/>
  <c r="DQ19" i="10"/>
  <c r="DR19" i="10"/>
  <c r="DS19" i="10"/>
  <c r="DT19" i="10"/>
  <c r="DU19" i="10"/>
  <c r="DV19" i="10"/>
  <c r="DW19" i="10"/>
  <c r="DX19" i="10"/>
  <c r="DY19" i="10"/>
  <c r="DZ19" i="10"/>
  <c r="EA19" i="10"/>
  <c r="DQ20" i="10"/>
  <c r="DR20" i="10"/>
  <c r="DS20" i="10"/>
  <c r="DT20" i="10"/>
  <c r="DU20" i="10"/>
  <c r="DV20" i="10"/>
  <c r="DW20" i="10"/>
  <c r="DX20" i="10"/>
  <c r="DY20" i="10"/>
  <c r="DZ20" i="10"/>
  <c r="EA20" i="10"/>
  <c r="DQ21" i="10"/>
  <c r="DR21" i="10"/>
  <c r="DS21" i="10"/>
  <c r="DT21" i="10"/>
  <c r="DU21" i="10"/>
  <c r="DV21" i="10"/>
  <c r="DW21" i="10"/>
  <c r="DX21" i="10"/>
  <c r="DY21" i="10"/>
  <c r="DZ21" i="10"/>
  <c r="EA21" i="10"/>
  <c r="DQ22" i="10"/>
  <c r="DR22" i="10"/>
  <c r="DS22" i="10"/>
  <c r="DT22" i="10"/>
  <c r="DU22" i="10"/>
  <c r="DV22" i="10"/>
  <c r="DW22" i="10"/>
  <c r="DX22" i="10"/>
  <c r="DY22" i="10"/>
  <c r="DZ22" i="10"/>
  <c r="EA22" i="10"/>
  <c r="DT23" i="10"/>
  <c r="DU23" i="10"/>
  <c r="DX23" i="10"/>
  <c r="DQ25" i="10"/>
  <c r="DR25" i="10"/>
  <c r="DS25" i="10"/>
  <c r="DT25" i="10"/>
  <c r="DU25" i="10"/>
  <c r="DV25" i="10"/>
  <c r="DW25" i="10"/>
  <c r="DX25" i="10"/>
  <c r="EA25" i="10"/>
  <c r="DQ26" i="10"/>
  <c r="DR26" i="10"/>
  <c r="DS26" i="10"/>
  <c r="DT26" i="10"/>
  <c r="DU26" i="10"/>
  <c r="DV26" i="10"/>
  <c r="DW26" i="10"/>
  <c r="DX26" i="10"/>
  <c r="DY26" i="10"/>
  <c r="DZ26" i="10"/>
  <c r="EA26" i="10"/>
  <c r="DX3" i="10"/>
  <c r="DW3" i="10"/>
  <c r="DV3" i="10"/>
  <c r="DU3" i="10"/>
  <c r="DT3" i="10"/>
  <c r="CL4" i="10"/>
  <c r="CL5" i="10"/>
  <c r="CL6" i="10"/>
  <c r="CL7" i="10"/>
  <c r="CL8" i="10"/>
  <c r="CL9" i="10"/>
  <c r="CL10" i="10"/>
  <c r="CL11" i="10"/>
  <c r="CL12" i="10"/>
  <c r="CL13" i="10"/>
  <c r="CL14" i="10"/>
  <c r="CL15" i="10"/>
  <c r="CL16" i="10"/>
  <c r="CL17" i="10"/>
  <c r="CL18" i="10"/>
  <c r="CL19" i="10"/>
  <c r="CL20" i="10"/>
  <c r="CL21" i="10"/>
  <c r="CL22" i="10"/>
  <c r="CL23" i="10"/>
  <c r="CL24" i="10"/>
  <c r="CL25" i="10"/>
  <c r="CL26" i="10"/>
  <c r="CL3" i="10"/>
  <c r="CI4" i="10"/>
  <c r="CI5" i="10"/>
  <c r="CI6" i="10"/>
  <c r="CI7" i="10"/>
  <c r="CI8" i="10"/>
  <c r="CI9" i="10"/>
  <c r="CI10" i="10"/>
  <c r="CI11" i="10"/>
  <c r="CI12" i="10"/>
  <c r="CI13" i="10"/>
  <c r="CI14" i="10"/>
  <c r="CI15" i="10"/>
  <c r="CI16" i="10"/>
  <c r="CI17" i="10"/>
  <c r="CI18" i="10"/>
  <c r="CI19" i="10"/>
  <c r="CI20" i="10"/>
  <c r="CI21" i="10"/>
  <c r="CI22" i="10"/>
  <c r="CI23" i="10"/>
  <c r="CI24" i="10"/>
  <c r="CI25" i="10"/>
  <c r="CI26" i="10"/>
  <c r="CI27" i="10"/>
  <c r="CI3" i="10"/>
  <c r="AG4" i="10"/>
  <c r="AG5" i="10"/>
  <c r="AG6" i="10"/>
  <c r="AG7" i="10"/>
  <c r="AG8" i="10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3" i="10"/>
  <c r="P4" i="10"/>
  <c r="Q4" i="10"/>
  <c r="V4" i="10"/>
  <c r="W4" i="10"/>
  <c r="P5" i="10"/>
  <c r="Q5" i="10"/>
  <c r="V5" i="10"/>
  <c r="W5" i="10"/>
  <c r="P6" i="10"/>
  <c r="Q6" i="10"/>
  <c r="V6" i="10"/>
  <c r="W6" i="10"/>
  <c r="P7" i="10"/>
  <c r="Q7" i="10"/>
  <c r="V7" i="10"/>
  <c r="W7" i="10"/>
  <c r="P8" i="10"/>
  <c r="Q8" i="10"/>
  <c r="V8" i="10"/>
  <c r="W8" i="10"/>
  <c r="P9" i="10"/>
  <c r="Q9" i="10"/>
  <c r="V9" i="10"/>
  <c r="W9" i="10"/>
  <c r="P10" i="10"/>
  <c r="Q10" i="10"/>
  <c r="V10" i="10"/>
  <c r="W10" i="10"/>
  <c r="P11" i="10"/>
  <c r="Q11" i="10"/>
  <c r="V11" i="10"/>
  <c r="W11" i="10"/>
  <c r="P12" i="10"/>
  <c r="Q12" i="10"/>
  <c r="V12" i="10"/>
  <c r="W12" i="10"/>
  <c r="P13" i="10"/>
  <c r="Q13" i="10"/>
  <c r="V13" i="10"/>
  <c r="W13" i="10"/>
  <c r="P14" i="10"/>
  <c r="Q14" i="10"/>
  <c r="V14" i="10"/>
  <c r="W14" i="10"/>
  <c r="P15" i="10"/>
  <c r="Q15" i="10"/>
  <c r="V15" i="10"/>
  <c r="W15" i="10"/>
  <c r="P16" i="10"/>
  <c r="Q16" i="10"/>
  <c r="V16" i="10"/>
  <c r="W16" i="10"/>
  <c r="P17" i="10"/>
  <c r="Q17" i="10"/>
  <c r="V17" i="10"/>
  <c r="W17" i="10"/>
  <c r="P18" i="10"/>
  <c r="Q18" i="10"/>
  <c r="V18" i="10"/>
  <c r="W18" i="10"/>
  <c r="P19" i="10"/>
  <c r="Q19" i="10"/>
  <c r="V19" i="10"/>
  <c r="W19" i="10"/>
  <c r="P20" i="10"/>
  <c r="Q20" i="10"/>
  <c r="V20" i="10"/>
  <c r="W20" i="10"/>
  <c r="P21" i="10"/>
  <c r="Q21" i="10"/>
  <c r="V21" i="10"/>
  <c r="W21" i="10"/>
  <c r="P22" i="10"/>
  <c r="Q22" i="10"/>
  <c r="V22" i="10"/>
  <c r="W22" i="10"/>
  <c r="P23" i="10"/>
  <c r="Q23" i="10"/>
  <c r="V23" i="10"/>
  <c r="W23" i="10"/>
  <c r="P24" i="10"/>
  <c r="Q24" i="10"/>
  <c r="V24" i="10"/>
  <c r="W24" i="10"/>
  <c r="P25" i="10"/>
  <c r="Q25" i="10"/>
  <c r="V25" i="10"/>
  <c r="W25" i="10"/>
  <c r="P26" i="10"/>
  <c r="Q26" i="10"/>
  <c r="V26" i="10"/>
  <c r="W26" i="10"/>
  <c r="P3" i="10"/>
  <c r="Q3" i="10"/>
  <c r="V3" i="10"/>
  <c r="W3" i="10"/>
  <c r="O21" i="10"/>
  <c r="O4" i="10"/>
  <c r="S4" i="10"/>
  <c r="O5" i="10"/>
  <c r="S5" i="10"/>
  <c r="O6" i="10"/>
  <c r="S6" i="10"/>
  <c r="O7" i="10"/>
  <c r="S7" i="10"/>
  <c r="O8" i="10"/>
  <c r="S8" i="10"/>
  <c r="O9" i="10"/>
  <c r="S9" i="10"/>
  <c r="O10" i="10"/>
  <c r="S10" i="10"/>
  <c r="O11" i="10"/>
  <c r="S11" i="10"/>
  <c r="O12" i="10"/>
  <c r="S12" i="10"/>
  <c r="O13" i="10"/>
  <c r="S13" i="10"/>
  <c r="O14" i="10"/>
  <c r="S14" i="10"/>
  <c r="O15" i="10"/>
  <c r="S15" i="10"/>
  <c r="O16" i="10"/>
  <c r="S16" i="10"/>
  <c r="O17" i="10"/>
  <c r="S17" i="10"/>
  <c r="O18" i="10"/>
  <c r="S18" i="10"/>
  <c r="O19" i="10"/>
  <c r="S19" i="10"/>
  <c r="O20" i="10"/>
  <c r="S20" i="10"/>
  <c r="S21" i="10"/>
  <c r="O22" i="10"/>
  <c r="S22" i="10"/>
  <c r="O23" i="10"/>
  <c r="S23" i="10"/>
  <c r="O24" i="10"/>
  <c r="S24" i="10"/>
  <c r="O25" i="10"/>
  <c r="S25" i="10"/>
  <c r="O26" i="10"/>
  <c r="S26" i="10"/>
  <c r="O3" i="10"/>
  <c r="S3" i="10"/>
  <c r="DD3" i="10"/>
  <c r="DE3" i="10"/>
  <c r="DF3" i="10"/>
  <c r="DG3" i="10"/>
  <c r="DH3" i="10"/>
  <c r="DI3" i="10"/>
  <c r="DJ3" i="10"/>
  <c r="DK3" i="10"/>
  <c r="DL3" i="10"/>
  <c r="DM3" i="10"/>
  <c r="DN3" i="10"/>
  <c r="DD5" i="10"/>
  <c r="DE5" i="10"/>
  <c r="DF5" i="10"/>
  <c r="DG5" i="10"/>
  <c r="DH5" i="10"/>
  <c r="DI5" i="10"/>
  <c r="DJ5" i="10"/>
  <c r="DK5" i="10"/>
  <c r="DL5" i="10"/>
  <c r="DM5" i="10"/>
  <c r="DN5" i="10"/>
  <c r="DD6" i="10"/>
  <c r="DE6" i="10"/>
  <c r="DF6" i="10"/>
  <c r="DG6" i="10"/>
  <c r="DH6" i="10"/>
  <c r="DI6" i="10"/>
  <c r="DJ6" i="10"/>
  <c r="DK6" i="10"/>
  <c r="DL6" i="10"/>
  <c r="DM6" i="10"/>
  <c r="DN6" i="10"/>
  <c r="DD7" i="10"/>
  <c r="DE7" i="10"/>
  <c r="DF7" i="10"/>
  <c r="DG7" i="10"/>
  <c r="DH7" i="10"/>
  <c r="DI7" i="10"/>
  <c r="DJ7" i="10"/>
  <c r="DK7" i="10"/>
  <c r="DL7" i="10"/>
  <c r="DM7" i="10"/>
  <c r="DN7" i="10"/>
  <c r="DD8" i="10"/>
  <c r="DE8" i="10"/>
  <c r="DF8" i="10"/>
  <c r="DG8" i="10"/>
  <c r="DH8" i="10"/>
  <c r="DI8" i="10"/>
  <c r="DJ8" i="10"/>
  <c r="DK8" i="10"/>
  <c r="DL8" i="10"/>
  <c r="DM8" i="10"/>
  <c r="DN8" i="10"/>
  <c r="DD9" i="10"/>
  <c r="DE9" i="10"/>
  <c r="DF9" i="10"/>
  <c r="DG9" i="10"/>
  <c r="DH9" i="10"/>
  <c r="DI9" i="10"/>
  <c r="DJ9" i="10"/>
  <c r="DK9" i="10"/>
  <c r="DL9" i="10"/>
  <c r="DM9" i="10"/>
  <c r="DN9" i="10"/>
  <c r="DD10" i="10"/>
  <c r="DE10" i="10"/>
  <c r="DF10" i="10"/>
  <c r="DG10" i="10"/>
  <c r="DH10" i="10"/>
  <c r="DI10" i="10"/>
  <c r="DJ10" i="10"/>
  <c r="DK10" i="10"/>
  <c r="DL10" i="10"/>
  <c r="DM10" i="10"/>
  <c r="DN10" i="10"/>
  <c r="DD11" i="10"/>
  <c r="DE11" i="10"/>
  <c r="DF11" i="10"/>
  <c r="DG11" i="10"/>
  <c r="DH11" i="10"/>
  <c r="DI11" i="10"/>
  <c r="DJ11" i="10"/>
  <c r="DK11" i="10"/>
  <c r="DL11" i="10"/>
  <c r="DM11" i="10"/>
  <c r="DN11" i="10"/>
  <c r="DD12" i="10"/>
  <c r="DE12" i="10"/>
  <c r="DF12" i="10"/>
  <c r="DG12" i="10"/>
  <c r="DH12" i="10"/>
  <c r="DI12" i="10"/>
  <c r="DJ12" i="10"/>
  <c r="DK12" i="10"/>
  <c r="DL12" i="10"/>
  <c r="DM12" i="10"/>
  <c r="DN12" i="10"/>
  <c r="DD13" i="10"/>
  <c r="DE13" i="10"/>
  <c r="DF13" i="10"/>
  <c r="DG13" i="10"/>
  <c r="DH13" i="10"/>
  <c r="DI13" i="10"/>
  <c r="DJ13" i="10"/>
  <c r="DK13" i="10"/>
  <c r="DL13" i="10"/>
  <c r="DM13" i="10"/>
  <c r="DN13" i="10"/>
  <c r="DD15" i="10"/>
  <c r="DE15" i="10"/>
  <c r="DF15" i="10"/>
  <c r="DG15" i="10"/>
  <c r="DH15" i="10"/>
  <c r="DI15" i="10"/>
  <c r="DJ15" i="10"/>
  <c r="DK15" i="10"/>
  <c r="DL15" i="10"/>
  <c r="DM15" i="10"/>
  <c r="DN15" i="10"/>
  <c r="DD16" i="10"/>
  <c r="DE16" i="10"/>
  <c r="DF16" i="10"/>
  <c r="DG16" i="10"/>
  <c r="DH16" i="10"/>
  <c r="DI16" i="10"/>
  <c r="DJ16" i="10"/>
  <c r="DK16" i="10"/>
  <c r="DL16" i="10"/>
  <c r="DM16" i="10"/>
  <c r="DN16" i="10"/>
  <c r="DD17" i="10"/>
  <c r="DE17" i="10"/>
  <c r="DF17" i="10"/>
  <c r="DG17" i="10"/>
  <c r="DH17" i="10"/>
  <c r="DI17" i="10"/>
  <c r="DJ17" i="10"/>
  <c r="DK17" i="10"/>
  <c r="DL17" i="10"/>
  <c r="DM17" i="10"/>
  <c r="DN17" i="10"/>
  <c r="DD18" i="10"/>
  <c r="DE18" i="10"/>
  <c r="DF18" i="10"/>
  <c r="DG18" i="10"/>
  <c r="DH18" i="10"/>
  <c r="DI18" i="10"/>
  <c r="DJ18" i="10"/>
  <c r="DK18" i="10"/>
  <c r="DL18" i="10"/>
  <c r="DM18" i="10"/>
  <c r="DN18" i="10"/>
  <c r="DD19" i="10"/>
  <c r="DE19" i="10"/>
  <c r="DF19" i="10"/>
  <c r="DG19" i="10"/>
  <c r="DH19" i="10"/>
  <c r="DI19" i="10"/>
  <c r="DJ19" i="10"/>
  <c r="DK19" i="10"/>
  <c r="DL19" i="10"/>
  <c r="DM19" i="10"/>
  <c r="DN19" i="10"/>
  <c r="DD20" i="10"/>
  <c r="DE20" i="10"/>
  <c r="DF20" i="10"/>
  <c r="DG20" i="10"/>
  <c r="DH20" i="10"/>
  <c r="DI20" i="10"/>
  <c r="DJ20" i="10"/>
  <c r="DK20" i="10"/>
  <c r="DL20" i="10"/>
  <c r="DM20" i="10"/>
  <c r="DN20" i="10"/>
  <c r="DD21" i="10"/>
  <c r="DE21" i="10"/>
  <c r="DF21" i="10"/>
  <c r="DG21" i="10"/>
  <c r="DH21" i="10"/>
  <c r="DI21" i="10"/>
  <c r="DJ21" i="10"/>
  <c r="DK21" i="10"/>
  <c r="DL21" i="10"/>
  <c r="DM21" i="10"/>
  <c r="DN21" i="10"/>
  <c r="DD22" i="10"/>
  <c r="DE22" i="10"/>
  <c r="DF22" i="10"/>
  <c r="DG22" i="10"/>
  <c r="DH22" i="10"/>
  <c r="DI22" i="10"/>
  <c r="DJ22" i="10"/>
  <c r="DK22" i="10"/>
  <c r="DL22" i="10"/>
  <c r="DM22" i="10"/>
  <c r="DN22" i="10"/>
  <c r="DD23" i="10"/>
  <c r="DE23" i="10"/>
  <c r="DI23" i="10"/>
  <c r="DJ23" i="10"/>
  <c r="DK23" i="10"/>
  <c r="DL23" i="10"/>
  <c r="DM23" i="10"/>
  <c r="DD25" i="10"/>
  <c r="DE25" i="10"/>
  <c r="DF25" i="10"/>
  <c r="DG25" i="10"/>
  <c r="DH25" i="10"/>
  <c r="DI25" i="10"/>
  <c r="DJ25" i="10"/>
  <c r="DK25" i="10"/>
  <c r="DL25" i="10"/>
  <c r="DM25" i="10"/>
  <c r="DN25" i="10"/>
  <c r="DD26" i="10"/>
  <c r="DE26" i="10"/>
  <c r="DF26" i="10"/>
  <c r="DG26" i="10"/>
  <c r="DH26" i="10"/>
  <c r="DI26" i="10"/>
  <c r="DJ26" i="10"/>
  <c r="DK26" i="10"/>
  <c r="DL26" i="10"/>
  <c r="DM26" i="10"/>
  <c r="DN26" i="10"/>
  <c r="CX5" i="10"/>
  <c r="CY5" i="10"/>
  <c r="CZ5" i="10"/>
  <c r="DA5" i="10"/>
  <c r="DB5" i="10"/>
  <c r="DC5" i="10"/>
  <c r="CX6" i="10"/>
  <c r="CY6" i="10"/>
  <c r="CZ6" i="10"/>
  <c r="DA6" i="10"/>
  <c r="DB6" i="10"/>
  <c r="DC6" i="10"/>
  <c r="CX7" i="10"/>
  <c r="CY7" i="10"/>
  <c r="CZ7" i="10"/>
  <c r="DA7" i="10"/>
  <c r="DB7" i="10"/>
  <c r="DC7" i="10"/>
  <c r="CX8" i="10"/>
  <c r="CY8" i="10"/>
  <c r="CZ8" i="10"/>
  <c r="DA8" i="10"/>
  <c r="DB8" i="10"/>
  <c r="DC8" i="10"/>
  <c r="CX9" i="10"/>
  <c r="CY9" i="10"/>
  <c r="CZ9" i="10"/>
  <c r="DA9" i="10"/>
  <c r="DB9" i="10"/>
  <c r="DC9" i="10"/>
  <c r="CX10" i="10"/>
  <c r="CY10" i="10"/>
  <c r="CZ10" i="10"/>
  <c r="DA10" i="10"/>
  <c r="DB10" i="10"/>
  <c r="DC10" i="10"/>
  <c r="CX11" i="10"/>
  <c r="CY11" i="10"/>
  <c r="CZ11" i="10"/>
  <c r="DA11" i="10"/>
  <c r="DB11" i="10"/>
  <c r="DC11" i="10"/>
  <c r="CX12" i="10"/>
  <c r="CY12" i="10"/>
  <c r="CZ12" i="10"/>
  <c r="DA12" i="10"/>
  <c r="DB12" i="10"/>
  <c r="DC12" i="10"/>
  <c r="CX15" i="10"/>
  <c r="CY15" i="10"/>
  <c r="CZ15" i="10"/>
  <c r="DA15" i="10"/>
  <c r="DB15" i="10"/>
  <c r="DC15" i="10"/>
  <c r="CX16" i="10"/>
  <c r="CY16" i="10"/>
  <c r="CZ16" i="10"/>
  <c r="DA16" i="10"/>
  <c r="DB16" i="10"/>
  <c r="DC16" i="10"/>
  <c r="CX17" i="10"/>
  <c r="CY17" i="10"/>
  <c r="CZ17" i="10"/>
  <c r="DA17" i="10"/>
  <c r="DB17" i="10"/>
  <c r="DC17" i="10"/>
  <c r="CX18" i="10"/>
  <c r="CY18" i="10"/>
  <c r="CZ18" i="10"/>
  <c r="DA18" i="10"/>
  <c r="DB18" i="10"/>
  <c r="DC18" i="10"/>
  <c r="CX19" i="10"/>
  <c r="CY19" i="10"/>
  <c r="CZ19" i="10"/>
  <c r="DA19" i="10"/>
  <c r="DB19" i="10"/>
  <c r="DC19" i="10"/>
  <c r="CX20" i="10"/>
  <c r="CY20" i="10"/>
  <c r="CZ20" i="10"/>
  <c r="DA20" i="10"/>
  <c r="DB20" i="10"/>
  <c r="DC20" i="10"/>
  <c r="CX21" i="10"/>
  <c r="CY21" i="10"/>
  <c r="CZ21" i="10"/>
  <c r="DA21" i="10"/>
  <c r="DB21" i="10"/>
  <c r="DC21" i="10"/>
  <c r="CX22" i="10"/>
  <c r="CY22" i="10"/>
  <c r="CZ22" i="10"/>
  <c r="DA22" i="10"/>
  <c r="DB22" i="10"/>
  <c r="DC22" i="10"/>
  <c r="CX25" i="10"/>
  <c r="CY25" i="10"/>
  <c r="CZ25" i="10"/>
  <c r="DA25" i="10"/>
  <c r="DB25" i="10"/>
  <c r="DC25" i="10"/>
  <c r="CX26" i="10"/>
  <c r="CY26" i="10"/>
  <c r="CZ26" i="10"/>
  <c r="DA26" i="10"/>
  <c r="DB26" i="10"/>
  <c r="DC26" i="10"/>
  <c r="BN3" i="10"/>
  <c r="BR3" i="10"/>
  <c r="BN4" i="10"/>
  <c r="BR4" i="10"/>
  <c r="BN5" i="10"/>
  <c r="BR5" i="10"/>
  <c r="BN6" i="10"/>
  <c r="BR6" i="10"/>
  <c r="BN7" i="10"/>
  <c r="BR7" i="10"/>
  <c r="BN8" i="10"/>
  <c r="BR8" i="10"/>
  <c r="BN9" i="10"/>
  <c r="BR9" i="10"/>
  <c r="BN10" i="10"/>
  <c r="BR10" i="10"/>
  <c r="BE11" i="10"/>
  <c r="BN11" i="10"/>
  <c r="BR11" i="10"/>
  <c r="BN12" i="10"/>
  <c r="BR12" i="10"/>
  <c r="BN13" i="10"/>
  <c r="BR13" i="10"/>
  <c r="BN14" i="10"/>
  <c r="BR14" i="10"/>
  <c r="BN15" i="10"/>
  <c r="BR15" i="10"/>
  <c r="BN16" i="10"/>
  <c r="BR16" i="10"/>
  <c r="BN17" i="10"/>
  <c r="BR17" i="10"/>
  <c r="BN18" i="10"/>
  <c r="BR18" i="10"/>
  <c r="BE19" i="10"/>
  <c r="BN19" i="10"/>
  <c r="BR19" i="10"/>
  <c r="BN20" i="10"/>
  <c r="BR20" i="10"/>
  <c r="BN21" i="10"/>
  <c r="BR21" i="10"/>
  <c r="BE22" i="10"/>
  <c r="BN22" i="10"/>
  <c r="BR22" i="10"/>
  <c r="BN23" i="10"/>
  <c r="BR23" i="10"/>
  <c r="BN24" i="10"/>
  <c r="BR24" i="10"/>
  <c r="BE25" i="10"/>
  <c r="BN25" i="10"/>
  <c r="BR25" i="10"/>
  <c r="BN26" i="10"/>
  <c r="BR26" i="10"/>
  <c r="BP3" i="10"/>
  <c r="BP4" i="10"/>
  <c r="BP5" i="10"/>
  <c r="BP6" i="10"/>
  <c r="BP7" i="10"/>
  <c r="BP8" i="10"/>
  <c r="BP9" i="10"/>
  <c r="BP10" i="10"/>
  <c r="BP11" i="10"/>
  <c r="BP12" i="10"/>
  <c r="BP13" i="10"/>
  <c r="BP14" i="10"/>
  <c r="BP15" i="10"/>
  <c r="BP16" i="10"/>
  <c r="BP17" i="10"/>
  <c r="BP18" i="10"/>
  <c r="BP19" i="10"/>
  <c r="BP20" i="10"/>
  <c r="BP21" i="10"/>
  <c r="BP22" i="10"/>
  <c r="BP23" i="10"/>
  <c r="BP24" i="10"/>
  <c r="BP25" i="10"/>
  <c r="BP26" i="10"/>
  <c r="BO3" i="10"/>
  <c r="BO4" i="10"/>
  <c r="BO5" i="10"/>
  <c r="BO6" i="10"/>
  <c r="BO7" i="10"/>
  <c r="BO8" i="10"/>
  <c r="BO9" i="10"/>
  <c r="BO10" i="10"/>
  <c r="BO11" i="10"/>
  <c r="BO12" i="10"/>
  <c r="BO13" i="10"/>
  <c r="BO14" i="10"/>
  <c r="BO15" i="10"/>
  <c r="BO16" i="10"/>
  <c r="BO17" i="10"/>
  <c r="BO18" i="10"/>
  <c r="BO19" i="10"/>
  <c r="BO20" i="10"/>
  <c r="BO21" i="10"/>
  <c r="BO22" i="10"/>
  <c r="BO23" i="10"/>
  <c r="BO24" i="10"/>
  <c r="BO25" i="10"/>
  <c r="BO26" i="10"/>
  <c r="AT3" i="10"/>
  <c r="AT4" i="10"/>
  <c r="AT5" i="10"/>
  <c r="AT6" i="10"/>
  <c r="AT7" i="10"/>
  <c r="AT8" i="10"/>
  <c r="AT9" i="10"/>
  <c r="AT10" i="10"/>
  <c r="AT11" i="10"/>
  <c r="AT12" i="10"/>
  <c r="AT13" i="10"/>
  <c r="AT14" i="10"/>
  <c r="AT15" i="10"/>
  <c r="AT16" i="10"/>
  <c r="AT17" i="10"/>
  <c r="AT18" i="10"/>
  <c r="AT19" i="10"/>
  <c r="AT20" i="10"/>
  <c r="AT21" i="10"/>
  <c r="AT22" i="10"/>
  <c r="AT23" i="10"/>
  <c r="AT24" i="10"/>
  <c r="AT25" i="10"/>
  <c r="AT26" i="10"/>
  <c r="AJ3" i="10"/>
  <c r="AK3" i="10"/>
  <c r="AJ4" i="10"/>
  <c r="AK4" i="10"/>
  <c r="AJ5" i="10"/>
  <c r="AK5" i="10"/>
  <c r="AJ6" i="10"/>
  <c r="AK6" i="10"/>
  <c r="AJ7" i="10"/>
  <c r="AK7" i="10"/>
  <c r="AJ8" i="10"/>
  <c r="AK8" i="10"/>
  <c r="AJ9" i="10"/>
  <c r="AK9" i="10"/>
  <c r="AJ10" i="10"/>
  <c r="AK10" i="10"/>
  <c r="AJ11" i="10"/>
  <c r="AK11" i="10"/>
  <c r="AJ12" i="10"/>
  <c r="AK12" i="10"/>
  <c r="AJ13" i="10"/>
  <c r="AK13" i="10"/>
  <c r="AJ14" i="10"/>
  <c r="AK14" i="10"/>
  <c r="AJ15" i="10"/>
  <c r="AK15" i="10"/>
  <c r="AJ16" i="10"/>
  <c r="AK16" i="10"/>
  <c r="AJ17" i="10"/>
  <c r="AK17" i="10"/>
  <c r="AJ18" i="10"/>
  <c r="AK18" i="10"/>
  <c r="AJ19" i="10"/>
  <c r="AK19" i="10"/>
  <c r="AJ20" i="10"/>
  <c r="AK20" i="10"/>
  <c r="AJ21" i="10"/>
  <c r="AK21" i="10"/>
  <c r="AJ22" i="10"/>
  <c r="AK22" i="10"/>
  <c r="AJ23" i="10"/>
  <c r="AK23" i="10"/>
  <c r="AJ24" i="10"/>
  <c r="AK24" i="10"/>
  <c r="AJ25" i="10"/>
  <c r="AK25" i="10"/>
  <c r="AJ26" i="10"/>
  <c r="AK26" i="10"/>
  <c r="EA27" i="10"/>
  <c r="DZ27" i="10"/>
  <c r="DY27" i="10"/>
  <c r="DX27" i="10"/>
  <c r="DW23" i="10"/>
  <c r="DW27" i="10"/>
  <c r="DV23" i="10"/>
  <c r="DV27" i="10"/>
  <c r="DU27" i="10"/>
  <c r="DT27" i="10"/>
  <c r="DF23" i="10"/>
  <c r="DG23" i="10"/>
  <c r="DH23" i="10"/>
  <c r="DN23" i="10"/>
  <c r="DN27" i="10"/>
  <c r="DM27" i="10"/>
  <c r="DL27" i="10"/>
  <c r="DK27" i="10"/>
  <c r="DJ27" i="10"/>
  <c r="DI27" i="10"/>
  <c r="DH27" i="10"/>
  <c r="DG27" i="10"/>
  <c r="DF27" i="10"/>
  <c r="DE27" i="10"/>
  <c r="DD27" i="10"/>
  <c r="CT27" i="10"/>
  <c r="CS27" i="10"/>
  <c r="CQ27" i="10"/>
  <c r="CP27" i="10"/>
  <c r="CO27" i="10"/>
  <c r="CN27" i="10"/>
  <c r="CL27" i="10"/>
  <c r="BR27" i="10"/>
  <c r="BP27" i="10"/>
  <c r="BO27" i="10"/>
  <c r="BN27" i="10"/>
  <c r="BM27" i="10"/>
  <c r="BL27" i="10"/>
  <c r="BK27" i="10"/>
  <c r="BJ27" i="10"/>
  <c r="BI27" i="10"/>
  <c r="AW27" i="10"/>
  <c r="AV27" i="10"/>
  <c r="AT27" i="10"/>
  <c r="AR27" i="10"/>
  <c r="AQ27" i="10"/>
  <c r="AP27" i="10"/>
  <c r="AO27" i="10"/>
  <c r="AN27" i="10"/>
  <c r="AM27" i="10"/>
  <c r="AK27" i="10"/>
  <c r="AJ27" i="10"/>
  <c r="AI27" i="10"/>
  <c r="AG27" i="10"/>
  <c r="AE27" i="10"/>
  <c r="AD27" i="10"/>
  <c r="AC27" i="10"/>
  <c r="AB27" i="10"/>
  <c r="AA27" i="10"/>
  <c r="Z27" i="10"/>
  <c r="Y27" i="10"/>
  <c r="W27" i="10"/>
  <c r="V27" i="10"/>
  <c r="U27" i="10"/>
  <c r="S27" i="10"/>
  <c r="Q27" i="10"/>
  <c r="P27" i="10"/>
  <c r="O27" i="10"/>
  <c r="N27" i="10"/>
  <c r="M27" i="10"/>
  <c r="L27" i="10"/>
  <c r="K27" i="10"/>
  <c r="J27" i="10"/>
  <c r="C27" i="10"/>
  <c r="BO27" i="4"/>
  <c r="BP27" i="4"/>
  <c r="CW14" i="1"/>
  <c r="CX14" i="1"/>
  <c r="CZ14" i="1"/>
  <c r="DA14" i="1"/>
  <c r="DD14" i="1"/>
  <c r="DE14" i="1"/>
  <c r="DF14" i="1"/>
  <c r="DG14" i="1"/>
  <c r="DI14" i="1"/>
  <c r="DJ14" i="1"/>
  <c r="DK14" i="1"/>
  <c r="DL14" i="1"/>
  <c r="CW4" i="1"/>
  <c r="CX4" i="1"/>
  <c r="CZ4" i="1"/>
  <c r="DA4" i="1"/>
  <c r="DD4" i="1"/>
  <c r="DE4" i="1"/>
  <c r="DF4" i="1"/>
  <c r="DG4" i="1"/>
  <c r="DI4" i="1"/>
  <c r="DJ4" i="1"/>
  <c r="DK4" i="1"/>
  <c r="DL4" i="1"/>
  <c r="CW12" i="1"/>
  <c r="CX12" i="1"/>
  <c r="CZ12" i="1"/>
  <c r="DA12" i="1"/>
  <c r="DD12" i="1"/>
  <c r="DE12" i="1"/>
  <c r="DF12" i="1"/>
  <c r="DG12" i="1"/>
  <c r="DI12" i="1"/>
  <c r="DJ12" i="1"/>
  <c r="DK12" i="1"/>
  <c r="DL12" i="1"/>
  <c r="CW5" i="1"/>
  <c r="CX5" i="1"/>
  <c r="CZ5" i="1"/>
  <c r="DA5" i="1"/>
  <c r="DD5" i="1"/>
  <c r="DE5" i="1"/>
  <c r="DF5" i="1"/>
  <c r="DG5" i="1"/>
  <c r="DI5" i="1"/>
  <c r="DJ5" i="1"/>
  <c r="DK5" i="1"/>
  <c r="DL5" i="1"/>
  <c r="CW9" i="1"/>
  <c r="CX9" i="1"/>
  <c r="CZ9" i="1"/>
  <c r="DA9" i="1"/>
  <c r="DD9" i="1"/>
  <c r="DE9" i="1"/>
  <c r="DF9" i="1"/>
  <c r="DG9" i="1"/>
  <c r="DI9" i="1"/>
  <c r="DJ9" i="1"/>
  <c r="DK9" i="1"/>
  <c r="DL9" i="1"/>
  <c r="CW23" i="1"/>
  <c r="CX23" i="1"/>
  <c r="CZ23" i="1"/>
  <c r="DA23" i="1"/>
  <c r="DD23" i="1"/>
  <c r="DE23" i="1"/>
  <c r="DF23" i="1"/>
  <c r="DG23" i="1"/>
  <c r="DI23" i="1"/>
  <c r="DJ23" i="1"/>
  <c r="DK23" i="1"/>
  <c r="DL23" i="1"/>
  <c r="CW20" i="1"/>
  <c r="CX20" i="1"/>
  <c r="CZ20" i="1"/>
  <c r="DA20" i="1"/>
  <c r="DD20" i="1"/>
  <c r="DE20" i="1"/>
  <c r="DF20" i="1"/>
  <c r="DG20" i="1"/>
  <c r="DI20" i="1"/>
  <c r="DJ20" i="1"/>
  <c r="DK20" i="1"/>
  <c r="DL20" i="1"/>
  <c r="CW26" i="1"/>
  <c r="CX26" i="1"/>
  <c r="CZ26" i="1"/>
  <c r="DA26" i="1"/>
  <c r="DD26" i="1"/>
  <c r="DE26" i="1"/>
  <c r="DF26" i="1"/>
  <c r="DG26" i="1"/>
  <c r="DI26" i="1"/>
  <c r="DJ26" i="1"/>
  <c r="DK26" i="1"/>
  <c r="DL26" i="1"/>
  <c r="CW19" i="1"/>
  <c r="CX19" i="1"/>
  <c r="CZ19" i="1"/>
  <c r="DA19" i="1"/>
  <c r="DD19" i="1"/>
  <c r="DE19" i="1"/>
  <c r="DF19" i="1"/>
  <c r="DG19" i="1"/>
  <c r="DI19" i="1"/>
  <c r="DJ19" i="1"/>
  <c r="DK19" i="1"/>
  <c r="DL19" i="1"/>
  <c r="CW25" i="1"/>
  <c r="CX25" i="1"/>
  <c r="CZ25" i="1"/>
  <c r="DA25" i="1"/>
  <c r="DD25" i="1"/>
  <c r="DE25" i="1"/>
  <c r="DF25" i="1"/>
  <c r="DG25" i="1"/>
  <c r="DI25" i="1"/>
  <c r="DJ25" i="1"/>
  <c r="DK25" i="1"/>
  <c r="DL25" i="1"/>
  <c r="CW13" i="1"/>
  <c r="CX13" i="1"/>
  <c r="CZ13" i="1"/>
  <c r="DA13" i="1"/>
  <c r="DD13" i="1"/>
  <c r="DE13" i="1"/>
  <c r="DF13" i="1"/>
  <c r="DG13" i="1"/>
  <c r="DI13" i="1"/>
  <c r="DJ13" i="1"/>
  <c r="DK13" i="1"/>
  <c r="DL13" i="1"/>
  <c r="CW22" i="1"/>
  <c r="CX22" i="1"/>
  <c r="CZ22" i="1"/>
  <c r="DA22" i="1"/>
  <c r="DD22" i="1"/>
  <c r="DE22" i="1"/>
  <c r="DF22" i="1"/>
  <c r="DG22" i="1"/>
  <c r="DI22" i="1"/>
  <c r="DJ22" i="1"/>
  <c r="DK22" i="1"/>
  <c r="DL22" i="1"/>
  <c r="CW3" i="1"/>
  <c r="CX3" i="1"/>
  <c r="CZ3" i="1"/>
  <c r="DA3" i="1"/>
  <c r="DD3" i="1"/>
  <c r="DE3" i="1"/>
  <c r="DF3" i="1"/>
  <c r="DG3" i="1"/>
  <c r="DI3" i="1"/>
  <c r="DJ3" i="1"/>
  <c r="DK3" i="1"/>
  <c r="DL3" i="1"/>
  <c r="CW21" i="1"/>
  <c r="CX21" i="1"/>
  <c r="CZ21" i="1"/>
  <c r="DA21" i="1"/>
  <c r="DD21" i="1"/>
  <c r="DE21" i="1"/>
  <c r="DF21" i="1"/>
  <c r="DG21" i="1"/>
  <c r="DI21" i="1"/>
  <c r="DJ21" i="1"/>
  <c r="DK21" i="1"/>
  <c r="DL21" i="1"/>
  <c r="CW15" i="1"/>
  <c r="CX15" i="1"/>
  <c r="CZ15" i="1"/>
  <c r="DA15" i="1"/>
  <c r="DD15" i="1"/>
  <c r="DE15" i="1"/>
  <c r="DF15" i="1"/>
  <c r="DG15" i="1"/>
  <c r="DI15" i="1"/>
  <c r="DJ15" i="1"/>
  <c r="DK15" i="1"/>
  <c r="DL15" i="1"/>
  <c r="CW24" i="1"/>
  <c r="CX24" i="1"/>
  <c r="CZ24" i="1"/>
  <c r="DA24" i="1"/>
  <c r="DD24" i="1"/>
  <c r="DE24" i="1"/>
  <c r="DF24" i="1"/>
  <c r="DG24" i="1"/>
  <c r="DI24" i="1"/>
  <c r="DJ24" i="1"/>
  <c r="DK24" i="1"/>
  <c r="DL24" i="1"/>
  <c r="CW10" i="1"/>
  <c r="CX10" i="1"/>
  <c r="CZ10" i="1"/>
  <c r="DA10" i="1"/>
  <c r="DD10" i="1"/>
  <c r="DE10" i="1"/>
  <c r="DF10" i="1"/>
  <c r="DG10" i="1"/>
  <c r="DI10" i="1"/>
  <c r="DJ10" i="1"/>
  <c r="DK10" i="1"/>
  <c r="DL10" i="1"/>
  <c r="CW11" i="1"/>
  <c r="CX11" i="1"/>
  <c r="CZ11" i="1"/>
  <c r="DA11" i="1"/>
  <c r="DD11" i="1"/>
  <c r="DE11" i="1"/>
  <c r="DF11" i="1"/>
  <c r="DG11" i="1"/>
  <c r="DI11" i="1"/>
  <c r="DJ11" i="1"/>
  <c r="DK11" i="1"/>
  <c r="DL11" i="1"/>
  <c r="CW7" i="1"/>
  <c r="CX7" i="1"/>
  <c r="CZ7" i="1"/>
  <c r="DA7" i="1"/>
  <c r="DD7" i="1"/>
  <c r="DE7" i="1"/>
  <c r="DF7" i="1"/>
  <c r="DG7" i="1"/>
  <c r="DI7" i="1"/>
  <c r="DJ7" i="1"/>
  <c r="DK7" i="1"/>
  <c r="DL7" i="1"/>
  <c r="CW8" i="1"/>
  <c r="CX8" i="1"/>
  <c r="CZ8" i="1"/>
  <c r="DA8" i="1"/>
  <c r="DD8" i="1"/>
  <c r="DE8" i="1"/>
  <c r="DF8" i="1"/>
  <c r="DG8" i="1"/>
  <c r="DI8" i="1"/>
  <c r="DJ8" i="1"/>
  <c r="DK8" i="1"/>
  <c r="DL8" i="1"/>
  <c r="CW17" i="1"/>
  <c r="CX17" i="1"/>
  <c r="CZ17" i="1"/>
  <c r="DA17" i="1"/>
  <c r="DD17" i="1"/>
  <c r="DE17" i="1"/>
  <c r="DF17" i="1"/>
  <c r="DG17" i="1"/>
  <c r="DI17" i="1"/>
  <c r="DJ17" i="1"/>
  <c r="DK17" i="1"/>
  <c r="DL17" i="1"/>
  <c r="CW16" i="1"/>
  <c r="CX16" i="1"/>
  <c r="CZ16" i="1"/>
  <c r="DA16" i="1"/>
  <c r="DD16" i="1"/>
  <c r="DE16" i="1"/>
  <c r="DF16" i="1"/>
  <c r="DG16" i="1"/>
  <c r="DI16" i="1"/>
  <c r="DJ16" i="1"/>
  <c r="DK16" i="1"/>
  <c r="DL16" i="1"/>
  <c r="CW18" i="1"/>
  <c r="CX18" i="1"/>
  <c r="CZ18" i="1"/>
  <c r="DA18" i="1"/>
  <c r="DD18" i="1"/>
  <c r="DE18" i="1"/>
  <c r="DF18" i="1"/>
  <c r="DG18" i="1"/>
  <c r="DI18" i="1"/>
  <c r="DJ18" i="1"/>
  <c r="DK18" i="1"/>
  <c r="DL18" i="1"/>
  <c r="CW6" i="1"/>
  <c r="CX6" i="1"/>
  <c r="CZ6" i="1"/>
  <c r="DA6" i="1"/>
  <c r="DD6" i="1"/>
  <c r="DE6" i="1"/>
  <c r="DF6" i="1"/>
  <c r="DG6" i="1"/>
  <c r="DI6" i="1"/>
  <c r="DJ6" i="1"/>
  <c r="DK6" i="1"/>
  <c r="DL6" i="1"/>
  <c r="D27" i="1"/>
  <c r="K27" i="1"/>
  <c r="L27" i="1"/>
  <c r="M27" i="1"/>
  <c r="N27" i="1"/>
  <c r="O27" i="1"/>
  <c r="P27" i="1"/>
  <c r="Q27" i="1"/>
  <c r="R27" i="1"/>
  <c r="T27" i="1"/>
  <c r="V27" i="1"/>
  <c r="W27" i="1"/>
  <c r="X27" i="1"/>
  <c r="Z27" i="1"/>
  <c r="AA27" i="1"/>
  <c r="AB27" i="1"/>
  <c r="AC27" i="1"/>
  <c r="AD27" i="1"/>
  <c r="AE27" i="1"/>
  <c r="AF27" i="1"/>
  <c r="AH27" i="1"/>
  <c r="AJ27" i="1"/>
  <c r="AK27" i="1"/>
  <c r="AL27" i="1"/>
  <c r="AN27" i="1"/>
  <c r="AO27" i="1"/>
  <c r="AP27" i="1"/>
  <c r="AQ27" i="1"/>
  <c r="AR27" i="1"/>
  <c r="AS27" i="1"/>
  <c r="AU27" i="1"/>
  <c r="AW27" i="1"/>
  <c r="AX27" i="1"/>
  <c r="AY27" i="1"/>
  <c r="BJ27" i="1"/>
  <c r="BK27" i="1"/>
  <c r="BL27" i="1"/>
  <c r="BM27" i="1"/>
  <c r="BN27" i="1"/>
  <c r="BO27" i="1"/>
  <c r="BP27" i="1"/>
  <c r="BQ27" i="1"/>
  <c r="BS27" i="1"/>
  <c r="BU27" i="1"/>
  <c r="BV27" i="1"/>
  <c r="BW27" i="1"/>
  <c r="BY27" i="1"/>
  <c r="BZ27" i="1"/>
  <c r="CA27" i="1"/>
  <c r="CB27" i="1"/>
  <c r="CC27" i="1"/>
  <c r="CD27" i="1"/>
  <c r="CE27" i="1"/>
  <c r="CF27" i="1"/>
  <c r="CH27" i="1"/>
  <c r="CI27" i="1"/>
  <c r="CJ27" i="1"/>
  <c r="CK27" i="1"/>
  <c r="CL27" i="1"/>
  <c r="CM27" i="1"/>
  <c r="CO27" i="1"/>
  <c r="CP27" i="1"/>
  <c r="CQ27" i="1"/>
  <c r="CR27" i="1"/>
  <c r="CS27" i="1"/>
  <c r="CT27" i="1"/>
  <c r="CU27" i="1"/>
  <c r="CW27" i="1"/>
  <c r="CX27" i="1"/>
  <c r="CZ27" i="1"/>
  <c r="DA27" i="1"/>
  <c r="DD27" i="1"/>
  <c r="DE27" i="1"/>
  <c r="DF27" i="1"/>
  <c r="DG27" i="1"/>
  <c r="DI27" i="1"/>
  <c r="DJ27" i="1"/>
  <c r="DK27" i="1"/>
  <c r="DL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AG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C27" i="4"/>
  <c r="J27" i="4"/>
  <c r="K27" i="4"/>
  <c r="L27" i="4"/>
  <c r="M27" i="4"/>
  <c r="N27" i="4"/>
  <c r="O27" i="4"/>
  <c r="P27" i="4"/>
  <c r="Q27" i="4"/>
  <c r="S27" i="4"/>
  <c r="U27" i="4"/>
  <c r="V27" i="4"/>
  <c r="W27" i="4"/>
  <c r="Y27" i="4"/>
  <c r="Z27" i="4"/>
  <c r="AA27" i="4"/>
  <c r="AB27" i="4"/>
  <c r="AC27" i="4"/>
  <c r="AD27" i="4"/>
  <c r="AE27" i="4"/>
  <c r="AG27" i="4"/>
  <c r="AI27" i="4"/>
  <c r="AJ27" i="4"/>
  <c r="AK27" i="4"/>
  <c r="AM27" i="4"/>
  <c r="AN27" i="4"/>
  <c r="AO27" i="4"/>
  <c r="AP27" i="4"/>
  <c r="AQ27" i="4"/>
  <c r="AR27" i="4"/>
  <c r="AT27" i="4"/>
  <c r="AV27" i="4"/>
  <c r="AW27" i="4"/>
  <c r="AX27" i="4"/>
  <c r="BI27" i="4"/>
  <c r="BJ27" i="4"/>
  <c r="BK27" i="4"/>
  <c r="BL27" i="4"/>
  <c r="BM27" i="4"/>
  <c r="BN27" i="4"/>
  <c r="BR27" i="4"/>
  <c r="BX27" i="4"/>
  <c r="BY27" i="4"/>
  <c r="BZ27" i="4"/>
  <c r="CA27" i="4"/>
  <c r="CB27" i="4"/>
  <c r="CC27" i="4"/>
  <c r="CD27" i="4"/>
  <c r="CE27" i="4"/>
  <c r="CG27" i="4"/>
  <c r="CH27" i="4"/>
  <c r="CI27" i="4"/>
  <c r="CJ27" i="4"/>
  <c r="CK27" i="4"/>
  <c r="CL27" i="4"/>
  <c r="CN27" i="4"/>
  <c r="CO27" i="4"/>
  <c r="CP27" i="4"/>
  <c r="CQ27" i="4"/>
  <c r="CR27" i="4"/>
  <c r="CS27" i="4"/>
  <c r="CT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Q3" i="7"/>
  <c r="Y3" i="7"/>
  <c r="Z3" i="7"/>
  <c r="Q4" i="7"/>
  <c r="Y4" i="7"/>
  <c r="Z4" i="7"/>
  <c r="Q5" i="7"/>
  <c r="Y5" i="7"/>
  <c r="Z5" i="7"/>
  <c r="Q6" i="7"/>
  <c r="Y6" i="7"/>
  <c r="Z6" i="7"/>
  <c r="Q7" i="7"/>
  <c r="Y7" i="7"/>
  <c r="Z7" i="7"/>
  <c r="Q8" i="7"/>
  <c r="Y8" i="7"/>
  <c r="Z8" i="7"/>
  <c r="Q9" i="7"/>
  <c r="Y9" i="7"/>
  <c r="Z9" i="7"/>
  <c r="Q10" i="7"/>
  <c r="Y10" i="7"/>
  <c r="Z10" i="7"/>
  <c r="Q11" i="7"/>
  <c r="Y11" i="7"/>
  <c r="Z11" i="7"/>
  <c r="Q12" i="7"/>
  <c r="Y12" i="7"/>
  <c r="Z12" i="7"/>
  <c r="Q13" i="7"/>
  <c r="Y13" i="7"/>
  <c r="Z13" i="7"/>
  <c r="Q14" i="7"/>
  <c r="Y14" i="7"/>
  <c r="Z14" i="7"/>
  <c r="Q15" i="7"/>
  <c r="Y15" i="7"/>
  <c r="Z15" i="7"/>
  <c r="Q16" i="7"/>
  <c r="Y16" i="7"/>
  <c r="Z16" i="7"/>
  <c r="Q17" i="7"/>
  <c r="Y17" i="7"/>
  <c r="Z17" i="7"/>
  <c r="Q18" i="7"/>
  <c r="Y18" i="7"/>
  <c r="Z18" i="7"/>
  <c r="Q19" i="7"/>
  <c r="Y19" i="7"/>
  <c r="Z19" i="7"/>
  <c r="Q20" i="7"/>
  <c r="Y20" i="7"/>
  <c r="Z20" i="7"/>
  <c r="Q21" i="7"/>
  <c r="Y21" i="7"/>
  <c r="Z21" i="7"/>
  <c r="Q22" i="7"/>
  <c r="Y22" i="7"/>
  <c r="Z22" i="7"/>
  <c r="Q23" i="7"/>
  <c r="Y23" i="7"/>
  <c r="Z23" i="7"/>
  <c r="Q24" i="7"/>
  <c r="Y24" i="7"/>
  <c r="Z24" i="7"/>
  <c r="Q25" i="7"/>
  <c r="Y25" i="7"/>
  <c r="Z25" i="7"/>
  <c r="Q26" i="7"/>
  <c r="Y26" i="7"/>
  <c r="Z26" i="7"/>
  <c r="O28" i="7"/>
  <c r="P28" i="7"/>
  <c r="Q28" i="7"/>
  <c r="X28" i="7"/>
  <c r="Y28" i="7"/>
  <c r="Z28" i="7"/>
  <c r="O30" i="7"/>
  <c r="X30" i="7"/>
  <c r="DQ3" i="10"/>
  <c r="CX3" i="10"/>
  <c r="DQ13" i="10"/>
  <c r="CX13" i="10"/>
  <c r="DQ23" i="10"/>
  <c r="CX23" i="10"/>
  <c r="CX27" i="10"/>
  <c r="DP3" i="10"/>
  <c r="CW3" i="10"/>
  <c r="CY3" i="10"/>
  <c r="DP13" i="10"/>
  <c r="CW13" i="10"/>
  <c r="CY13" i="10"/>
  <c r="DP23" i="10"/>
  <c r="CW23" i="10"/>
  <c r="CY23" i="10"/>
  <c r="CY27" i="10"/>
  <c r="DR3" i="10"/>
  <c r="CZ3" i="10"/>
  <c r="DR13" i="10"/>
  <c r="CZ13" i="10"/>
  <c r="DR23" i="10"/>
  <c r="CZ23" i="10"/>
  <c r="CZ27" i="10"/>
  <c r="DS3" i="10"/>
  <c r="DA3" i="10"/>
  <c r="DS13" i="10"/>
  <c r="DA13" i="10"/>
  <c r="DS23" i="10"/>
  <c r="DA23" i="10"/>
  <c r="DA27" i="10"/>
  <c r="DB3" i="10"/>
  <c r="DB13" i="10"/>
  <c r="DB23" i="10"/>
  <c r="DB27" i="10"/>
  <c r="DC3" i="10"/>
  <c r="DC13" i="10"/>
  <c r="DC23" i="10"/>
  <c r="DC27" i="10"/>
  <c r="DP27" i="10"/>
  <c r="DQ27" i="10"/>
  <c r="DR27" i="10"/>
  <c r="DS27" i="10"/>
  <c r="CW27" i="10"/>
</calcChain>
</file>

<file path=xl/sharedStrings.xml><?xml version="1.0" encoding="utf-8"?>
<sst xmlns="http://schemas.openxmlformats.org/spreadsheetml/2006/main" count="5246" uniqueCount="1482">
  <si>
    <t>stylish</t>
    <phoneticPr fontId="4" type="noConversion"/>
  </si>
  <si>
    <t xml:space="preserve">metal </t>
    <phoneticPr fontId="4" type="noConversion"/>
  </si>
  <si>
    <t>rug</t>
    <phoneticPr fontId="4" type="noConversion"/>
  </si>
  <si>
    <t>rugs</t>
    <phoneticPr fontId="4" type="noConversion"/>
  </si>
  <si>
    <t>diner</t>
  </si>
  <si>
    <t>diners</t>
  </si>
  <si>
    <t>senior</t>
  </si>
  <si>
    <t>seniors</t>
  </si>
  <si>
    <t>necklace</t>
  </si>
  <si>
    <t>diamond</t>
  </si>
  <si>
    <t>diamonds</t>
  </si>
  <si>
    <t>feather</t>
  </si>
  <si>
    <t>ASSOCIATION (ASIN transformed)</t>
    <phoneticPr fontId="4" type="noConversion"/>
  </si>
  <si>
    <t>ASSOCIATION (ASIN Transformed)</t>
    <phoneticPr fontId="4" type="noConversion"/>
  </si>
  <si>
    <t>H-NUnreSP</t>
    <phoneticPr fontId="4" type="noConversion"/>
  </si>
  <si>
    <t>L-H</t>
    <phoneticPr fontId="4" type="noConversion"/>
  </si>
  <si>
    <t>H-L</t>
    <phoneticPr fontId="4" type="noConversion"/>
  </si>
  <si>
    <t>near</t>
    <phoneticPr fontId="4" type="noConversion"/>
  </si>
  <si>
    <t>chapel</t>
    <phoneticPr fontId="4" type="noConversion"/>
  </si>
  <si>
    <t>chapels</t>
    <phoneticPr fontId="4" type="noConversion"/>
  </si>
  <si>
    <t>ancient</t>
    <phoneticPr fontId="4" type="noConversion"/>
  </si>
  <si>
    <t>castle</t>
    <phoneticPr fontId="4" type="noConversion"/>
  </si>
  <si>
    <t>castles</t>
    <phoneticPr fontId="4" type="noConversion"/>
  </si>
  <si>
    <t>by</t>
    <phoneticPr fontId="4" type="noConversion"/>
  </si>
  <si>
    <t>oily</t>
    <phoneticPr fontId="4" type="noConversion"/>
  </si>
  <si>
    <t>oily</t>
    <phoneticPr fontId="4" type="noConversion"/>
  </si>
  <si>
    <t>rag</t>
    <phoneticPr fontId="4" type="noConversion"/>
  </si>
  <si>
    <t>rags</t>
    <phoneticPr fontId="4" type="noConversion"/>
  </si>
  <si>
    <t>dirty</t>
    <phoneticPr fontId="4" type="noConversion"/>
  </si>
  <si>
    <t>cliff</t>
    <phoneticPr fontId="4" type="noConversion"/>
  </si>
  <si>
    <t>cliffs</t>
    <phoneticPr fontId="4" type="noConversion"/>
  </si>
  <si>
    <t>staplers</t>
    <phoneticPr fontId="4" type="noConversion"/>
  </si>
  <si>
    <t>charismatic</t>
  </si>
  <si>
    <t>golfer</t>
  </si>
  <si>
    <t>golfers</t>
  </si>
  <si>
    <t>celebrity</t>
  </si>
  <si>
    <t>celebrities</t>
  </si>
  <si>
    <t>resort</t>
  </si>
  <si>
    <t>elongated</t>
  </si>
  <si>
    <t>pool</t>
  </si>
  <si>
    <t>pools</t>
  </si>
  <si>
    <t>elaborate</t>
  </si>
  <si>
    <t>garden</t>
  </si>
  <si>
    <t>gardens</t>
  </si>
  <si>
    <t>novelty</t>
  </si>
  <si>
    <t>pencils</t>
  </si>
  <si>
    <t>pen</t>
  </si>
  <si>
    <t>pens</t>
  </si>
  <si>
    <t>cake</t>
  </si>
  <si>
    <t>colored</t>
  </si>
  <si>
    <t>candle</t>
  </si>
  <si>
    <t>candles</t>
  </si>
  <si>
    <t>candy</t>
  </si>
  <si>
    <t>figurine</t>
  </si>
  <si>
    <t>figurines</t>
  </si>
  <si>
    <t>camera</t>
  </si>
  <si>
    <t>manual</t>
  </si>
  <si>
    <t>manuals</t>
  </si>
  <si>
    <t>sign</t>
    <phoneticPr fontId="4" type="noConversion"/>
  </si>
  <si>
    <t>signs</t>
    <phoneticPr fontId="4" type="noConversion"/>
  </si>
  <si>
    <t>stapler</t>
    <phoneticPr fontId="4" type="noConversion"/>
  </si>
  <si>
    <t>oars</t>
  </si>
  <si>
    <t>flag</t>
  </si>
  <si>
    <t>flags</t>
  </si>
  <si>
    <t>locked</t>
  </si>
  <si>
    <t>closet</t>
  </si>
  <si>
    <t>closets</t>
  </si>
  <si>
    <t>warped</t>
  </si>
  <si>
    <t>special</t>
  </si>
  <si>
    <t>fort</t>
  </si>
  <si>
    <t>walls</t>
  </si>
  <si>
    <t>cave</t>
  </si>
  <si>
    <t>pencil</t>
  </si>
  <si>
    <t>eraser</t>
  </si>
  <si>
    <t>erasers</t>
  </si>
  <si>
    <t>sharpener</t>
  </si>
  <si>
    <t>sharpeners</t>
  </si>
  <si>
    <t>pricey</t>
  </si>
  <si>
    <t xml:space="preserve">string </t>
  </si>
  <si>
    <t>feathers</t>
  </si>
  <si>
    <t>IntRelSS</t>
  </si>
  <si>
    <t>IntRelSP</t>
  </si>
  <si>
    <t>IntUnrSS</t>
  </si>
  <si>
    <t>IntUnrSP</t>
  </si>
  <si>
    <t>IntRel</t>
  </si>
  <si>
    <t>IntUnr</t>
  </si>
  <si>
    <t>SEMREL 2</t>
    <phoneticPr fontId="4" type="noConversion"/>
  </si>
  <si>
    <t>Semrel 1</t>
    <phoneticPr fontId="4" type="noConversion"/>
  </si>
  <si>
    <t>IntRel</t>
    <phoneticPr fontId="4" type="noConversion"/>
  </si>
  <si>
    <t>IntUnrel</t>
    <phoneticPr fontId="4" type="noConversion"/>
  </si>
  <si>
    <t>Rel-Unrel</t>
    <phoneticPr fontId="4" type="noConversion"/>
  </si>
  <si>
    <t>Rel-Unrel</t>
    <phoneticPr fontId="4" type="noConversion"/>
  </si>
  <si>
    <t>with</t>
  </si>
  <si>
    <t>boulders</t>
    <phoneticPr fontId="4" type="noConversion"/>
  </si>
  <si>
    <t>vibrant</t>
  </si>
  <si>
    <t>flowers</t>
  </si>
  <si>
    <t>helmet</t>
    <phoneticPr fontId="4" type="noConversion"/>
  </si>
  <si>
    <t>helmets</t>
    <phoneticPr fontId="4" type="noConversion"/>
  </si>
  <si>
    <t>trophy</t>
    <phoneticPr fontId="4" type="noConversion"/>
  </si>
  <si>
    <t>trophies</t>
    <phoneticPr fontId="4" type="noConversion"/>
  </si>
  <si>
    <t>bowl</t>
    <phoneticPr fontId="4" type="noConversion"/>
  </si>
  <si>
    <t>bowls</t>
    <phoneticPr fontId="4" type="noConversion"/>
  </si>
  <si>
    <t>towel</t>
    <phoneticPr fontId="4" type="noConversion"/>
  </si>
  <si>
    <t>towels</t>
    <phoneticPr fontId="4" type="noConversion"/>
  </si>
  <si>
    <t>ski</t>
    <phoneticPr fontId="4" type="noConversion"/>
  </si>
  <si>
    <t>skis</t>
    <phoneticPr fontId="4" type="noConversion"/>
  </si>
  <si>
    <t>necklace</t>
    <phoneticPr fontId="4" type="noConversion"/>
  </si>
  <si>
    <t>necklaces</t>
    <phoneticPr fontId="4" type="noConversion"/>
  </si>
  <si>
    <t>beside</t>
    <phoneticPr fontId="4" type="noConversion"/>
  </si>
  <si>
    <t>doll</t>
    <phoneticPr fontId="4" type="noConversion"/>
  </si>
  <si>
    <t>dolls</t>
    <phoneticPr fontId="4" type="noConversion"/>
  </si>
  <si>
    <t>shoelace</t>
    <phoneticPr fontId="4" type="noConversion"/>
  </si>
  <si>
    <t>chair</t>
  </si>
  <si>
    <t>chairs</t>
  </si>
  <si>
    <t>lamps</t>
  </si>
  <si>
    <t>sandwich</t>
  </si>
  <si>
    <t>coach</t>
  </si>
  <si>
    <t>disciplined</t>
  </si>
  <si>
    <t>athlete</t>
  </si>
  <si>
    <t>athletes</t>
  </si>
  <si>
    <t>disruptive</t>
  </si>
  <si>
    <t>teenager</t>
  </si>
  <si>
    <t>teenagers</t>
  </si>
  <si>
    <t>fortress</t>
  </si>
  <si>
    <t>farm</t>
  </si>
  <si>
    <t>farms</t>
  </si>
  <si>
    <t>dam</t>
  </si>
  <si>
    <t>murky</t>
  </si>
  <si>
    <t>musty</t>
  </si>
  <si>
    <t>factory</t>
  </si>
  <si>
    <t>factories</t>
  </si>
  <si>
    <t>waitress</t>
  </si>
  <si>
    <t>impatient</t>
  </si>
  <si>
    <t>car</t>
  </si>
  <si>
    <t>dirty</t>
  </si>
  <si>
    <t>banana</t>
  </si>
  <si>
    <t>messy</t>
  </si>
  <si>
    <t>peel</t>
  </si>
  <si>
    <t>peels</t>
  </si>
  <si>
    <t>melted</t>
  </si>
  <si>
    <t>sundae</t>
  </si>
  <si>
    <t>sundaes</t>
  </si>
  <si>
    <t>greasy</t>
    <phoneticPr fontId="4" type="noConversion"/>
  </si>
  <si>
    <t>strainer</t>
    <phoneticPr fontId="4" type="noConversion"/>
  </si>
  <si>
    <t>strainers</t>
    <phoneticPr fontId="4" type="noConversion"/>
  </si>
  <si>
    <t>sandwich</t>
    <phoneticPr fontId="4" type="noConversion"/>
  </si>
  <si>
    <t>near</t>
    <phoneticPr fontId="4" type="noConversion"/>
  </si>
  <si>
    <t>cafe</t>
    <phoneticPr fontId="4" type="noConversion"/>
  </si>
  <si>
    <t>talkative</t>
    <phoneticPr fontId="4" type="noConversion"/>
  </si>
  <si>
    <t>talkative</t>
    <phoneticPr fontId="4" type="noConversion"/>
  </si>
  <si>
    <t>large</t>
    <phoneticPr fontId="4" type="noConversion"/>
  </si>
  <si>
    <t>large</t>
    <phoneticPr fontId="4" type="noConversion"/>
  </si>
  <si>
    <t>dirty</t>
    <phoneticPr fontId="4" type="noConversion"/>
  </si>
  <si>
    <t>radiator</t>
    <phoneticPr fontId="4" type="noConversion"/>
  </si>
  <si>
    <t>radiators</t>
    <phoneticPr fontId="4" type="noConversion"/>
  </si>
  <si>
    <t>ornate</t>
    <phoneticPr fontId="4" type="noConversion"/>
  </si>
  <si>
    <t>pianos</t>
    <phoneticPr fontId="4" type="noConversion"/>
  </si>
  <si>
    <t>ornate</t>
    <phoneticPr fontId="4" type="noConversion"/>
  </si>
  <si>
    <t>Collapsed over Relatedness and Sing-Plur</t>
    <phoneticPr fontId="4" type="noConversion"/>
  </si>
  <si>
    <t>sturdy</t>
  </si>
  <si>
    <t>pole</t>
  </si>
  <si>
    <t>poles</t>
  </si>
  <si>
    <t>cushion</t>
  </si>
  <si>
    <t>basket</t>
  </si>
  <si>
    <t>baskets</t>
  </si>
  <si>
    <t>hoses</t>
  </si>
  <si>
    <t>bright</t>
  </si>
  <si>
    <t>reflector</t>
  </si>
  <si>
    <t>reflectors</t>
  </si>
  <si>
    <t>guitar</t>
  </si>
  <si>
    <t>faulty</t>
  </si>
  <si>
    <t>pedal</t>
  </si>
  <si>
    <t>pedals</t>
  </si>
  <si>
    <t>for</t>
  </si>
  <si>
    <t>rusty</t>
  </si>
  <si>
    <t>nail</t>
  </si>
  <si>
    <t>nails</t>
  </si>
  <si>
    <t>rigid</t>
  </si>
  <si>
    <t>peg</t>
  </si>
  <si>
    <t>pegs</t>
  </si>
  <si>
    <t>butler</t>
  </si>
  <si>
    <t>selfish</t>
  </si>
  <si>
    <t>millionaire</t>
  </si>
  <si>
    <t>millionaires</t>
  </si>
  <si>
    <t>spoiled</t>
  </si>
  <si>
    <t>kid</t>
  </si>
  <si>
    <t>kids</t>
  </si>
  <si>
    <t>caddy</t>
  </si>
  <si>
    <t>shaggy</t>
  </si>
  <si>
    <t>curtain</t>
  </si>
  <si>
    <t>curtains</t>
  </si>
  <si>
    <t>classroom</t>
    <phoneticPr fontId="4" type="noConversion"/>
  </si>
  <si>
    <t>classrooms</t>
    <phoneticPr fontId="4" type="noConversion"/>
  </si>
  <si>
    <t>stack</t>
    <phoneticPr fontId="4" type="noConversion"/>
  </si>
  <si>
    <t>stacks</t>
    <phoneticPr fontId="4" type="noConversion"/>
  </si>
  <si>
    <t>ramp</t>
    <phoneticPr fontId="4" type="noConversion"/>
  </si>
  <si>
    <t>ramps</t>
    <phoneticPr fontId="4" type="noConversion"/>
  </si>
  <si>
    <t>confident</t>
  </si>
  <si>
    <t>boxer</t>
  </si>
  <si>
    <t>boxers</t>
  </si>
  <si>
    <t>actor</t>
  </si>
  <si>
    <t>actors</t>
  </si>
  <si>
    <t>giant</t>
  </si>
  <si>
    <t>cross</t>
  </si>
  <si>
    <t>crosses</t>
  </si>
  <si>
    <t>driveway</t>
  </si>
  <si>
    <t>bodyguard</t>
  </si>
  <si>
    <t>nervous</t>
  </si>
  <si>
    <t>actress</t>
  </si>
  <si>
    <t>actresses</t>
  </si>
  <si>
    <t>jeweler</t>
  </si>
  <si>
    <t>jewelers</t>
  </si>
  <si>
    <t>formal</t>
  </si>
  <si>
    <t>letter</t>
  </si>
  <si>
    <t>letters</t>
  </si>
  <si>
    <t>photo</t>
  </si>
  <si>
    <t>album</t>
  </si>
  <si>
    <t>albums</t>
  </si>
  <si>
    <t>oar</t>
  </si>
  <si>
    <t>skeleton</t>
  </si>
  <si>
    <t>large</t>
  </si>
  <si>
    <t>bone</t>
  </si>
  <si>
    <t>bones</t>
  </si>
  <si>
    <t>A</t>
    <phoneticPr fontId="4" type="noConversion"/>
  </si>
  <si>
    <t>I</t>
    <phoneticPr fontId="4" type="noConversion"/>
  </si>
  <si>
    <t>-</t>
    <phoneticPr fontId="3" type="noConversion"/>
  </si>
  <si>
    <t>UnrelSS</t>
  </si>
  <si>
    <t>UnrelSP</t>
  </si>
  <si>
    <t>NRelS-HS</t>
  </si>
  <si>
    <t>NRelS-HP</t>
  </si>
  <si>
    <t>NRelP-HS</t>
  </si>
  <si>
    <t>NRelP-HP</t>
  </si>
  <si>
    <t>NUnrS-HS</t>
  </si>
  <si>
    <t>NUnrS-HP</t>
  </si>
  <si>
    <t>NUnrP-HS</t>
  </si>
  <si>
    <t>FREQ (Per 1 Million Words)</t>
  </si>
  <si>
    <t>sandwiches</t>
  </si>
  <si>
    <t>popular</t>
  </si>
  <si>
    <t>flimsy</t>
  </si>
  <si>
    <t>sock</t>
  </si>
  <si>
    <t>hammer</t>
  </si>
  <si>
    <t>old</t>
  </si>
  <si>
    <t>strings</t>
  </si>
  <si>
    <t>bow</t>
  </si>
  <si>
    <t>bows</t>
  </si>
  <si>
    <t>string</t>
  </si>
  <si>
    <t>lens</t>
  </si>
  <si>
    <t>lenses</t>
  </si>
  <si>
    <t xml:space="preserve">book </t>
  </si>
  <si>
    <t>torn</t>
  </si>
  <si>
    <t>page</t>
  </si>
  <si>
    <t>pages</t>
  </si>
  <si>
    <t>tall</t>
  </si>
  <si>
    <t>shelf</t>
  </si>
  <si>
    <t>shelves</t>
  </si>
  <si>
    <t>lamp</t>
  </si>
  <si>
    <t>heavy</t>
    <phoneticPr fontId="4" type="noConversion"/>
  </si>
  <si>
    <t>heavy</t>
    <phoneticPr fontId="4" type="noConversion"/>
  </si>
  <si>
    <t>can</t>
    <phoneticPr fontId="4" type="noConversion"/>
  </si>
  <si>
    <t>cans</t>
    <phoneticPr fontId="4" type="noConversion"/>
  </si>
  <si>
    <t>backpack</t>
  </si>
  <si>
    <t>on</t>
  </si>
  <si>
    <t>frayed</t>
  </si>
  <si>
    <t>strap</t>
  </si>
  <si>
    <t>patios</t>
  </si>
  <si>
    <t>beyond</t>
    <phoneticPr fontId="4" type="noConversion"/>
  </si>
  <si>
    <t>young</t>
    <phoneticPr fontId="4" type="noConversion"/>
  </si>
  <si>
    <t>young</t>
    <phoneticPr fontId="4" type="noConversion"/>
  </si>
  <si>
    <t>IntPropSS</t>
    <phoneticPr fontId="4" type="noConversion"/>
  </si>
  <si>
    <t>IntPropSP</t>
    <phoneticPr fontId="4" type="noConversion"/>
  </si>
  <si>
    <t>durable</t>
    <phoneticPr fontId="4" type="noConversion"/>
  </si>
  <si>
    <t>durable</t>
    <phoneticPr fontId="4" type="noConversion"/>
  </si>
  <si>
    <t>ANIMACY</t>
  </si>
  <si>
    <t>Head</t>
  </si>
  <si>
    <t>I</t>
  </si>
  <si>
    <t>A</t>
  </si>
  <si>
    <t>plastic</t>
    <phoneticPr fontId="4" type="noConversion"/>
  </si>
  <si>
    <t>plastic</t>
    <phoneticPr fontId="4" type="noConversion"/>
  </si>
  <si>
    <t>lemon</t>
    <phoneticPr fontId="4" type="noConversion"/>
  </si>
  <si>
    <t>lemons</t>
    <phoneticPr fontId="4" type="noConversion"/>
  </si>
  <si>
    <t>peach</t>
    <phoneticPr fontId="4" type="noConversion"/>
  </si>
  <si>
    <t>peaches</t>
    <phoneticPr fontId="4" type="noConversion"/>
  </si>
  <si>
    <t>plant</t>
    <phoneticPr fontId="4" type="noConversion"/>
  </si>
  <si>
    <t>plants</t>
    <phoneticPr fontId="4" type="noConversion"/>
  </si>
  <si>
    <t>antique</t>
  </si>
  <si>
    <t>muddy</t>
    <phoneticPr fontId="4" type="noConversion"/>
  </si>
  <si>
    <t>glove</t>
    <phoneticPr fontId="4" type="noConversion"/>
  </si>
  <si>
    <t>gloves</t>
    <phoneticPr fontId="4" type="noConversion"/>
  </si>
  <si>
    <t>grave</t>
    <phoneticPr fontId="4" type="noConversion"/>
  </si>
  <si>
    <t>graves</t>
    <phoneticPr fontId="4" type="noConversion"/>
  </si>
  <si>
    <t>lively</t>
    <phoneticPr fontId="4" type="noConversion"/>
  </si>
  <si>
    <t>hornet</t>
    <phoneticPr fontId="4" type="noConversion"/>
  </si>
  <si>
    <t>hornets</t>
    <phoneticPr fontId="4" type="noConversion"/>
  </si>
  <si>
    <t>hamster</t>
    <phoneticPr fontId="4" type="noConversion"/>
  </si>
  <si>
    <t>hamsters</t>
    <phoneticPr fontId="4" type="noConversion"/>
  </si>
  <si>
    <t>mirror</t>
  </si>
  <si>
    <t>mirrors</t>
  </si>
  <si>
    <t>drill</t>
  </si>
  <si>
    <t>table</t>
  </si>
  <si>
    <t>violin</t>
  </si>
  <si>
    <t>river</t>
  </si>
  <si>
    <t>magazine</t>
  </si>
  <si>
    <t>fork</t>
  </si>
  <si>
    <t>kiwi</t>
  </si>
  <si>
    <t>tent</t>
  </si>
  <si>
    <t>motorcycle</t>
  </si>
  <si>
    <t>canoe</t>
  </si>
  <si>
    <t>rake</t>
  </si>
  <si>
    <t>elephant</t>
  </si>
  <si>
    <t>saw</t>
  </si>
  <si>
    <t>futon</t>
  </si>
  <si>
    <t>saxophone</t>
  </si>
  <si>
    <t>spatula</t>
  </si>
  <si>
    <t>treasurer</t>
  </si>
  <si>
    <t>ladles</t>
  </si>
  <si>
    <t>I</t>
    <phoneticPr fontId="4" type="noConversion"/>
  </si>
  <si>
    <t>I</t>
    <phoneticPr fontId="4" type="noConversion"/>
  </si>
  <si>
    <t>I</t>
    <phoneticPr fontId="4" type="noConversion"/>
  </si>
  <si>
    <t>I</t>
    <phoneticPr fontId="4" type="noConversion"/>
  </si>
  <si>
    <t>I</t>
    <phoneticPr fontId="4" type="noConversion"/>
  </si>
  <si>
    <t>I</t>
    <phoneticPr fontId="4" type="noConversion"/>
  </si>
  <si>
    <t>aggressive</t>
  </si>
  <si>
    <t>bee</t>
  </si>
  <si>
    <t>targets</t>
  </si>
  <si>
    <t>atlas</t>
  </si>
  <si>
    <t>detailed</t>
  </si>
  <si>
    <t>map</t>
  </si>
  <si>
    <t>maps</t>
  </si>
  <si>
    <t>globe</t>
  </si>
  <si>
    <t>globes</t>
  </si>
  <si>
    <t>blueprint</t>
  </si>
  <si>
    <t>flagpole</t>
    <phoneticPr fontId="4" type="noConversion"/>
  </si>
  <si>
    <t>flagpoles</t>
    <phoneticPr fontId="4" type="noConversion"/>
  </si>
  <si>
    <t>cracked</t>
    <phoneticPr fontId="4" type="noConversion"/>
  </si>
  <si>
    <t>bucket</t>
    <phoneticPr fontId="4" type="noConversion"/>
  </si>
  <si>
    <t>buckets</t>
    <phoneticPr fontId="4" type="noConversion"/>
  </si>
  <si>
    <t>boulder</t>
    <phoneticPr fontId="4" type="noConversion"/>
  </si>
  <si>
    <t>model</t>
  </si>
  <si>
    <t>building</t>
  </si>
  <si>
    <t>flower</t>
  </si>
  <si>
    <t>vase</t>
  </si>
  <si>
    <t>straps</t>
  </si>
  <si>
    <t>book</t>
  </si>
  <si>
    <t>books</t>
  </si>
  <si>
    <t xml:space="preserve">by </t>
  </si>
  <si>
    <t>rebuilt</t>
  </si>
  <si>
    <t>leg</t>
  </si>
  <si>
    <t>legs</t>
  </si>
  <si>
    <t>patio</t>
  </si>
  <si>
    <t>road</t>
    <phoneticPr fontId="4" type="noConversion"/>
  </si>
  <si>
    <t>roads</t>
    <phoneticPr fontId="4" type="noConversion"/>
  </si>
  <si>
    <t>couch</t>
  </si>
  <si>
    <t>wide</t>
  </si>
  <si>
    <t>driveways</t>
  </si>
  <si>
    <t>white</t>
  </si>
  <si>
    <t>bumper</t>
  </si>
  <si>
    <t>bumpers</t>
  </si>
  <si>
    <t>weathered</t>
  </si>
  <si>
    <t>camp</t>
  </si>
  <si>
    <t>camps</t>
  </si>
  <si>
    <t>rivers</t>
  </si>
  <si>
    <t xml:space="preserve">window </t>
  </si>
  <si>
    <t>panes</t>
  </si>
  <si>
    <t>wrenches</t>
  </si>
  <si>
    <t>recliners</t>
  </si>
  <si>
    <t>pillar</t>
  </si>
  <si>
    <t>pillars</t>
  </si>
  <si>
    <t>sneaker</t>
  </si>
  <si>
    <t>pink</t>
  </si>
  <si>
    <t>shoelaces</t>
  </si>
  <si>
    <t>hose</t>
  </si>
  <si>
    <t>yellow</t>
  </si>
  <si>
    <t>nozzle</t>
  </si>
  <si>
    <t>nozzles</t>
  </si>
  <si>
    <t>hydrant</t>
  </si>
  <si>
    <t>hydrants</t>
  </si>
  <si>
    <t>cover</t>
  </si>
  <si>
    <t>covers</t>
  </si>
  <si>
    <t>trainer</t>
  </si>
  <si>
    <t>i</t>
    <phoneticPr fontId="4" type="noConversion"/>
  </si>
  <si>
    <t>i</t>
    <phoneticPr fontId="4" type="noConversion"/>
  </si>
  <si>
    <t>ancient</t>
  </si>
  <si>
    <t>rifle</t>
  </si>
  <si>
    <t>trigger</t>
  </si>
  <si>
    <t>triggers</t>
  </si>
  <si>
    <t>target</t>
  </si>
  <si>
    <t>oar</t>
    <phoneticPr fontId="4" type="noConversion"/>
  </si>
  <si>
    <t>oars</t>
    <phoneticPr fontId="4" type="noConversion"/>
  </si>
  <si>
    <t>link</t>
  </si>
  <si>
    <t>links</t>
  </si>
  <si>
    <t>saws</t>
  </si>
  <si>
    <t>bicycle</t>
  </si>
  <si>
    <t>tire</t>
  </si>
  <si>
    <t>tires</t>
  </si>
  <si>
    <t>greasy</t>
  </si>
  <si>
    <t>rack</t>
  </si>
  <si>
    <t>racks</t>
  </si>
  <si>
    <t>cabins</t>
  </si>
  <si>
    <t>cavern</t>
  </si>
  <si>
    <t>caverns</t>
  </si>
  <si>
    <t>buses</t>
  </si>
  <si>
    <t>shiny</t>
  </si>
  <si>
    <t>clubs</t>
  </si>
  <si>
    <t>frightened</t>
  </si>
  <si>
    <t>chicken</t>
  </si>
  <si>
    <t>rabbit</t>
  </si>
  <si>
    <t>dorm</t>
  </si>
  <si>
    <t>monk</t>
  </si>
  <si>
    <t>van</t>
  </si>
  <si>
    <t>kayak</t>
  </si>
  <si>
    <t>wall</t>
  </si>
  <si>
    <t>tattered</t>
  </si>
  <si>
    <t>novel</t>
  </si>
  <si>
    <t>LHUnrSP</t>
  </si>
  <si>
    <t>LHUnrSS</t>
  </si>
  <si>
    <t>TOTAL1</t>
  </si>
  <si>
    <t>MATCH1</t>
  </si>
  <si>
    <t>TOTAL2</t>
  </si>
  <si>
    <t>MATCH2</t>
  </si>
  <si>
    <t>HEAD</t>
  </si>
  <si>
    <t>RelSS</t>
  </si>
  <si>
    <t>RelSP</t>
  </si>
  <si>
    <t>UnrSS</t>
  </si>
  <si>
    <t>UnrSP</t>
  </si>
  <si>
    <t>HeadS</t>
  </si>
  <si>
    <t>HeadP</t>
  </si>
  <si>
    <t>expensive</t>
  </si>
  <si>
    <t>lazy</t>
  </si>
  <si>
    <t>cheap</t>
  </si>
  <si>
    <t>bulb</t>
  </si>
  <si>
    <t>bulbs</t>
  </si>
  <si>
    <t>desk</t>
  </si>
  <si>
    <t>desks</t>
  </si>
  <si>
    <t>cut</t>
  </si>
  <si>
    <t>limb</t>
  </si>
  <si>
    <t>limbs</t>
  </si>
  <si>
    <t>recliner</t>
  </si>
  <si>
    <t>piano</t>
  </si>
  <si>
    <t>colorful</t>
  </si>
  <si>
    <t>eager</t>
  </si>
  <si>
    <t>senator</t>
  </si>
  <si>
    <t>H-NRelS</t>
  </si>
  <si>
    <t>H-NRelP</t>
  </si>
  <si>
    <t>H-NUnrS</t>
  </si>
  <si>
    <t>H-NUnrP</t>
  </si>
  <si>
    <t>MEAN</t>
  </si>
  <si>
    <t>ladle</t>
  </si>
  <si>
    <t>fake</t>
  </si>
  <si>
    <t>spooky</t>
  </si>
  <si>
    <t>cabin</t>
  </si>
  <si>
    <t>computed as LOG10((FREQ/million)+1)</t>
  </si>
  <si>
    <t>LOG FREQ</t>
  </si>
  <si>
    <t>HLUnr</t>
  </si>
  <si>
    <t>LHUnr</t>
  </si>
  <si>
    <t>NUnrel</t>
  </si>
  <si>
    <t>new</t>
  </si>
  <si>
    <t>condo</t>
  </si>
  <si>
    <t>cardinal</t>
  </si>
  <si>
    <t>dented</t>
  </si>
  <si>
    <t>taxi</t>
  </si>
  <si>
    <t>HLUnrSS</t>
  </si>
  <si>
    <t>HLUnrSP</t>
  </si>
  <si>
    <t>closed</t>
  </si>
  <si>
    <t>forts</t>
  </si>
  <si>
    <t>dresser</t>
  </si>
  <si>
    <t>heavy</t>
  </si>
  <si>
    <t>bench</t>
    <phoneticPr fontId="4" type="noConversion"/>
  </si>
  <si>
    <t>benches</t>
    <phoneticPr fontId="4" type="noConversion"/>
  </si>
  <si>
    <t>chipmunks</t>
  </si>
  <si>
    <t>rabbits</t>
  </si>
  <si>
    <t>raven</t>
  </si>
  <si>
    <t>ravens</t>
  </si>
  <si>
    <t>Prep</t>
    <phoneticPr fontId="4" type="noConversion"/>
  </si>
  <si>
    <t>Prep</t>
    <phoneticPr fontId="4" type="noConversion"/>
  </si>
  <si>
    <t>ASSOCIATION (%occurrence)</t>
  </si>
  <si>
    <t>headN</t>
  </si>
  <si>
    <t>NUnrelPlur</t>
  </si>
  <si>
    <t>near</t>
  </si>
  <si>
    <t>Item</t>
  </si>
  <si>
    <t>TEXT</t>
  </si>
  <si>
    <t>LENGTH (CHAR)</t>
  </si>
  <si>
    <t>LENGTH (PHONEME)</t>
  </si>
  <si>
    <t>LENGTH(SYLLABLE)</t>
  </si>
  <si>
    <t>RELATEDNESS</t>
  </si>
  <si>
    <t>drawer</t>
  </si>
  <si>
    <t>drawers</t>
  </si>
  <si>
    <t>tiger</t>
  </si>
  <si>
    <t>wrench</t>
  </si>
  <si>
    <t>cushion</t>
    <phoneticPr fontId="4" type="noConversion"/>
  </si>
  <si>
    <t>thin</t>
    <phoneticPr fontId="4" type="noConversion"/>
  </si>
  <si>
    <t>shovel</t>
    <phoneticPr fontId="4" type="noConversion"/>
  </si>
  <si>
    <t>SEMINT</t>
  </si>
  <si>
    <t>butterfly</t>
    <phoneticPr fontId="4" type="noConversion"/>
  </si>
  <si>
    <t>monastery</t>
    <phoneticPr fontId="4" type="noConversion"/>
  </si>
  <si>
    <t>IntProp</t>
    <phoneticPr fontId="4" type="noConversion"/>
  </si>
  <si>
    <t>painted</t>
  </si>
  <si>
    <t>bus</t>
  </si>
  <si>
    <t>big</t>
    <phoneticPr fontId="4" type="noConversion"/>
  </si>
  <si>
    <t>barrel</t>
  </si>
  <si>
    <t>barrels</t>
  </si>
  <si>
    <t xml:space="preserve">near </t>
  </si>
  <si>
    <t>modern</t>
  </si>
  <si>
    <t>drawing</t>
  </si>
  <si>
    <t>drawings</t>
  </si>
  <si>
    <t>knife</t>
  </si>
  <si>
    <t>buidlings</t>
  </si>
  <si>
    <t>carpenter</t>
  </si>
  <si>
    <t>carpenters</t>
  </si>
  <si>
    <t>taxis</t>
  </si>
  <si>
    <t>trailer</t>
  </si>
  <si>
    <t>trailers</t>
  </si>
  <si>
    <t>ferries</t>
  </si>
  <si>
    <t>thin</t>
    <phoneticPr fontId="4" type="noConversion"/>
  </si>
  <si>
    <t>cushions</t>
  </si>
  <si>
    <t>television</t>
  </si>
  <si>
    <t>televisions</t>
  </si>
  <si>
    <t>chain</t>
  </si>
  <si>
    <t>tigers</t>
  </si>
  <si>
    <t>turtle</t>
  </si>
  <si>
    <t>turtles</t>
  </si>
  <si>
    <t>shattered</t>
  </si>
  <si>
    <t>pane</t>
  </si>
  <si>
    <t>socks</t>
  </si>
  <si>
    <t>hammers</t>
  </si>
  <si>
    <t>handbag</t>
  </si>
  <si>
    <t>handbags</t>
  </si>
  <si>
    <t>senators</t>
  </si>
  <si>
    <t>supporter</t>
  </si>
  <si>
    <t>supporters</t>
  </si>
  <si>
    <t>condos</t>
  </si>
  <si>
    <t>cafes</t>
  </si>
  <si>
    <t>cardinals</t>
  </si>
  <si>
    <t>jar</t>
  </si>
  <si>
    <t>sticky</t>
  </si>
  <si>
    <t>lid</t>
  </si>
  <si>
    <t>lids</t>
  </si>
  <si>
    <t>cookie</t>
  </si>
  <si>
    <t>bagels</t>
    <phoneticPr fontId="4" type="noConversion"/>
  </si>
  <si>
    <t>folded</t>
    <phoneticPr fontId="4" type="noConversion"/>
  </si>
  <si>
    <t>quilt</t>
    <phoneticPr fontId="4" type="noConversion"/>
  </si>
  <si>
    <t>quilts</t>
    <phoneticPr fontId="4" type="noConversion"/>
  </si>
  <si>
    <t>tall</t>
    <phoneticPr fontId="4" type="noConversion"/>
  </si>
  <si>
    <t>broken</t>
    <phoneticPr fontId="4" type="noConversion"/>
  </si>
  <si>
    <t>tile</t>
    <phoneticPr fontId="4" type="noConversion"/>
  </si>
  <si>
    <t>tiles</t>
    <phoneticPr fontId="4" type="noConversion"/>
  </si>
  <si>
    <t>closed</t>
    <phoneticPr fontId="4" type="noConversion"/>
  </si>
  <si>
    <t>gate</t>
    <phoneticPr fontId="4" type="noConversion"/>
  </si>
  <si>
    <t>gates</t>
    <phoneticPr fontId="4" type="noConversion"/>
  </si>
  <si>
    <t>cheap</t>
    <phoneticPr fontId="4" type="noConversion"/>
  </si>
  <si>
    <t>flimsy</t>
    <phoneticPr fontId="4" type="noConversion"/>
  </si>
  <si>
    <t>treadmill</t>
    <phoneticPr fontId="4" type="noConversion"/>
  </si>
  <si>
    <t>treadmills</t>
    <phoneticPr fontId="4" type="noConversion"/>
  </si>
  <si>
    <t>well-worn</t>
    <phoneticPr fontId="4" type="noConversion"/>
  </si>
  <si>
    <t>trail</t>
    <phoneticPr fontId="4" type="noConversion"/>
  </si>
  <si>
    <t>trails</t>
    <phoneticPr fontId="4" type="noConversion"/>
  </si>
  <si>
    <t xml:space="preserve">healthy </t>
    <phoneticPr fontId="4" type="noConversion"/>
  </si>
  <si>
    <t>drink</t>
    <phoneticPr fontId="4" type="noConversion"/>
  </si>
  <si>
    <t>drinks</t>
    <phoneticPr fontId="4" type="noConversion"/>
  </si>
  <si>
    <t>locked</t>
    <phoneticPr fontId="4" type="noConversion"/>
  </si>
  <si>
    <t>caves</t>
    <phoneticPr fontId="4" type="noConversion"/>
  </si>
  <si>
    <t>envelope</t>
  </si>
  <si>
    <t>novels</t>
  </si>
  <si>
    <t>spider</t>
  </si>
  <si>
    <t>robin</t>
  </si>
  <si>
    <t>horse</t>
  </si>
  <si>
    <t>church</t>
  </si>
  <si>
    <t>cookies</t>
  </si>
  <si>
    <t>tree</t>
  </si>
  <si>
    <t>sink</t>
  </si>
  <si>
    <t>broken</t>
  </si>
  <si>
    <t>faucet</t>
  </si>
  <si>
    <t>faucets</t>
  </si>
  <si>
    <t>dish</t>
  </si>
  <si>
    <t>dishes</t>
  </si>
  <si>
    <t>bent</t>
  </si>
  <si>
    <t>Prep</t>
    <phoneticPr fontId="4" type="noConversion"/>
  </si>
  <si>
    <t>by</t>
  </si>
  <si>
    <t>beside</t>
  </si>
  <si>
    <t>behind</t>
  </si>
  <si>
    <t>under</t>
  </si>
  <si>
    <t xml:space="preserve">A </t>
    <phoneticPr fontId="4" type="noConversion"/>
  </si>
  <si>
    <t>wide</t>
    <phoneticPr fontId="4" type="noConversion"/>
  </si>
  <si>
    <t>painting</t>
    <phoneticPr fontId="4" type="noConversion"/>
  </si>
  <si>
    <t>paintings</t>
    <phoneticPr fontId="4" type="noConversion"/>
  </si>
  <si>
    <t>colorful</t>
    <phoneticPr fontId="4" type="noConversion"/>
  </si>
  <si>
    <t>expensive</t>
    <phoneticPr fontId="4" type="noConversion"/>
  </si>
  <si>
    <t>pricey</t>
    <phoneticPr fontId="4" type="noConversion"/>
  </si>
  <si>
    <t>rusty</t>
    <phoneticPr fontId="4" type="noConversion"/>
  </si>
  <si>
    <t>ruler</t>
    <phoneticPr fontId="4" type="noConversion"/>
  </si>
  <si>
    <t>rulers</t>
    <phoneticPr fontId="4" type="noConversion"/>
  </si>
  <si>
    <t>pink</t>
    <phoneticPr fontId="4" type="noConversion"/>
  </si>
  <si>
    <t>detailed</t>
    <phoneticPr fontId="4" type="noConversion"/>
  </si>
  <si>
    <t>journal</t>
    <phoneticPr fontId="4" type="noConversion"/>
  </si>
  <si>
    <t>journals</t>
    <phoneticPr fontId="4" type="noConversion"/>
  </si>
  <si>
    <t>yellow</t>
    <phoneticPr fontId="4" type="noConversion"/>
  </si>
  <si>
    <t>stale</t>
    <phoneticPr fontId="4" type="noConversion"/>
  </si>
  <si>
    <t>bagel</t>
    <phoneticPr fontId="4" type="noConversion"/>
  </si>
  <si>
    <t>bike</t>
  </si>
  <si>
    <t>ferry</t>
  </si>
  <si>
    <t>club</t>
  </si>
  <si>
    <t>bees</t>
  </si>
  <si>
    <t>bear</t>
  </si>
  <si>
    <t>bears</t>
  </si>
  <si>
    <t>chickens</t>
  </si>
  <si>
    <t>chipmunk</t>
  </si>
  <si>
    <t>NAttribSing</t>
  </si>
  <si>
    <t>NAttribPlur</t>
  </si>
  <si>
    <t>AAttrib</t>
  </si>
  <si>
    <t>NAssocPlur</t>
  </si>
  <si>
    <t>AAssoc</t>
  </si>
  <si>
    <t>NAssocSing</t>
  </si>
  <si>
    <t>AAttrib-AAssoc</t>
  </si>
  <si>
    <t>NAssoc</t>
  </si>
  <si>
    <t>IntAssocSS</t>
  </si>
  <si>
    <t>IntAssocSP</t>
  </si>
  <si>
    <t>IntAssoc</t>
  </si>
  <si>
    <t>AUnrel</t>
  </si>
  <si>
    <t>UnrelSing</t>
  </si>
  <si>
    <t>UnrelPlur</t>
  </si>
  <si>
    <t>AAttrib-AUnrel</t>
  </si>
  <si>
    <t>NAttrib-NAssoc</t>
  </si>
  <si>
    <t>NAttrib-NUnrel</t>
  </si>
  <si>
    <t>Nattrib</t>
  </si>
  <si>
    <t>HLAttribSP</t>
  </si>
  <si>
    <t>LHAttribSS</t>
  </si>
  <si>
    <t>LHAttribSP</t>
  </si>
  <si>
    <t>H-NAttribS</t>
  </si>
  <si>
    <t>H-NAttribSP</t>
  </si>
  <si>
    <t>NAttribS-HS</t>
  </si>
  <si>
    <t>NAttribS-HP</t>
  </si>
  <si>
    <t>NAttribSP-HSP</t>
  </si>
  <si>
    <t>HLAttribSS</t>
  </si>
  <si>
    <t>H-NAttribP</t>
  </si>
  <si>
    <t>NAttribP-HS</t>
  </si>
  <si>
    <t>NAttribP-HP</t>
  </si>
  <si>
    <t>NAssocSP-HSP</t>
  </si>
  <si>
    <t>H-NAssocS</t>
  </si>
  <si>
    <t>NAssocS-HS</t>
  </si>
  <si>
    <t>NAssocS-HP</t>
  </si>
  <si>
    <t>HLAssocSS</t>
  </si>
  <si>
    <t>HLAssocSP</t>
  </si>
  <si>
    <t>LHAssocSS</t>
  </si>
  <si>
    <t>LHAssocSP</t>
  </si>
  <si>
    <t>NAssocP-HS</t>
  </si>
  <si>
    <t>H-NAssocP</t>
  </si>
  <si>
    <t>ATTRIB-ASSOC</t>
  </si>
  <si>
    <t>HLUnrelSS</t>
  </si>
  <si>
    <t>HLUnrelSP</t>
  </si>
  <si>
    <t>NAttrib</t>
  </si>
  <si>
    <t>LHUnrelSS</t>
  </si>
  <si>
    <t>LHUnrelSP</t>
  </si>
  <si>
    <t>HLAttrib</t>
  </si>
  <si>
    <t>HLAttrib-HLUnr</t>
  </si>
  <si>
    <t>LHAttrib</t>
  </si>
  <si>
    <t>LHAttrib-LHUnr</t>
  </si>
  <si>
    <t>HLAssoc</t>
  </si>
  <si>
    <t>HLAttrib-HLAssoc</t>
  </si>
  <si>
    <t>LHAssoc</t>
  </si>
  <si>
    <t>LHAttrib-LHAssoc</t>
  </si>
  <si>
    <t>Attrib-Assoc</t>
  </si>
  <si>
    <t>H-NUnrelS</t>
  </si>
  <si>
    <t>H-NUnrelP</t>
  </si>
  <si>
    <t>ATTRIB-UNREL</t>
  </si>
  <si>
    <t>NUnrelS-HS</t>
  </si>
  <si>
    <t>NUnrelS-HP</t>
  </si>
  <si>
    <t>NUnrelP-HS</t>
  </si>
  <si>
    <t>NUnrelSP-HSP</t>
  </si>
  <si>
    <t>Prep</t>
  </si>
  <si>
    <t>NUnrelSing</t>
  </si>
  <si>
    <t>Cat-Unrel</t>
  </si>
  <si>
    <t>Cat</t>
  </si>
  <si>
    <t>Unrel</t>
  </si>
  <si>
    <t>Original Item No,</t>
  </si>
  <si>
    <t>Item #</t>
  </si>
  <si>
    <t>AttribSS</t>
  </si>
  <si>
    <t>AttribSP</t>
  </si>
  <si>
    <t>Attrib</t>
  </si>
  <si>
    <t>PAGE</t>
  </si>
  <si>
    <t>PAGES</t>
  </si>
  <si>
    <t>red</t>
  </si>
  <si>
    <t>PEN</t>
  </si>
  <si>
    <t>PENS</t>
  </si>
  <si>
    <t>crazy</t>
  </si>
  <si>
    <t>PATTERN</t>
  </si>
  <si>
    <t>PATTERNS</t>
  </si>
  <si>
    <t>TOWEL</t>
  </si>
  <si>
    <t>TOWELS</t>
  </si>
  <si>
    <t>DIAMOND</t>
  </si>
  <si>
    <t>DIAMONDS</t>
  </si>
  <si>
    <t>gold</t>
  </si>
  <si>
    <t>BRACELET</t>
  </si>
  <si>
    <t>BRACELETS</t>
  </si>
  <si>
    <t>brown</t>
  </si>
  <si>
    <t>SPOT</t>
  </si>
  <si>
    <t>SPOTS</t>
  </si>
  <si>
    <t>fresh</t>
  </si>
  <si>
    <t>PEACH</t>
  </si>
  <si>
    <t>PEACHES</t>
  </si>
  <si>
    <t>hideous</t>
  </si>
  <si>
    <t>STRIPE</t>
  </si>
  <si>
    <t>STRIPES</t>
  </si>
  <si>
    <t>cotton</t>
  </si>
  <si>
    <t>BLAZER</t>
  </si>
  <si>
    <t>BLAZERS</t>
  </si>
  <si>
    <t>missing</t>
  </si>
  <si>
    <t>HAND</t>
  </si>
  <si>
    <t>HANDS</t>
  </si>
  <si>
    <t>black</t>
  </si>
  <si>
    <t>WALLET</t>
  </si>
  <si>
    <t>WALLETS</t>
  </si>
  <si>
    <t>ZIPPER</t>
  </si>
  <si>
    <t>ZIPPERS</t>
  </si>
  <si>
    <t>wet</t>
  </si>
  <si>
    <t>UMBRELLA</t>
  </si>
  <si>
    <t>UMBRELLAS</t>
  </si>
  <si>
    <t>BLADE</t>
  </si>
  <si>
    <t>BLADES</t>
  </si>
  <si>
    <t>empty</t>
  </si>
  <si>
    <t>CAN</t>
  </si>
  <si>
    <t>CANS</t>
  </si>
  <si>
    <t>jagged</t>
  </si>
  <si>
    <t>EDGE</t>
  </si>
  <si>
    <t>EDGES</t>
  </si>
  <si>
    <t>COIN</t>
  </si>
  <si>
    <t>COINS</t>
  </si>
  <si>
    <t>creaky</t>
  </si>
  <si>
    <t>SPRING</t>
  </si>
  <si>
    <t>SPRINGS</t>
  </si>
  <si>
    <t>BOOKCASE</t>
  </si>
  <si>
    <t>BOOKCASES</t>
  </si>
  <si>
    <t>BUTTON</t>
  </si>
  <si>
    <t>BUTTONS</t>
  </si>
  <si>
    <t>TOASTER</t>
  </si>
  <si>
    <t>TOASTERS</t>
  </si>
  <si>
    <t>nasty</t>
  </si>
  <si>
    <t>STAIN</t>
  </si>
  <si>
    <t>STAINS</t>
  </si>
  <si>
    <t>flannel</t>
  </si>
  <si>
    <t>SHEET</t>
  </si>
  <si>
    <t>SHEETS</t>
  </si>
  <si>
    <t>fluorescent</t>
  </si>
  <si>
    <t>BULB</t>
  </si>
  <si>
    <t>BULBS</t>
  </si>
  <si>
    <t>PORTRAIT</t>
  </si>
  <si>
    <t>PORTRAITS</t>
  </si>
  <si>
    <t>AD</t>
  </si>
  <si>
    <t>ADS</t>
  </si>
  <si>
    <t>telephone</t>
  </si>
  <si>
    <t>BOOK</t>
  </si>
  <si>
    <t>BOOKS</t>
  </si>
  <si>
    <t>tiny</t>
  </si>
  <si>
    <t>HOLE</t>
  </si>
  <si>
    <t>HOLES</t>
  </si>
  <si>
    <t>linen</t>
  </si>
  <si>
    <t>SUIT</t>
  </si>
  <si>
    <t>SUITS</t>
  </si>
  <si>
    <t>blurry</t>
  </si>
  <si>
    <t>PRICE</t>
  </si>
  <si>
    <t>PRICES</t>
  </si>
  <si>
    <t>sealed</t>
  </si>
  <si>
    <t>PACKAGE</t>
  </si>
  <si>
    <t>PACKAGES</t>
  </si>
  <si>
    <t>dead</t>
  </si>
  <si>
    <t>BRANCH</t>
  </si>
  <si>
    <t>BRANCHES</t>
  </si>
  <si>
    <t>small</t>
  </si>
  <si>
    <t>SHRUB</t>
  </si>
  <si>
    <t>SHRUBS</t>
  </si>
  <si>
    <t>yummy</t>
  </si>
  <si>
    <t>TOPPING</t>
  </si>
  <si>
    <t>TOPPINGS</t>
  </si>
  <si>
    <t>tasty</t>
  </si>
  <si>
    <t>BEVERAGE</t>
  </si>
  <si>
    <t>BEVERAGES</t>
  </si>
  <si>
    <t>extra</t>
  </si>
  <si>
    <t>VITAMIN</t>
  </si>
  <si>
    <t>VITAMINS</t>
  </si>
  <si>
    <t>blueberry</t>
  </si>
  <si>
    <t>MUFFIN</t>
  </si>
  <si>
    <t>MUFFINS</t>
  </si>
  <si>
    <t>loose</t>
  </si>
  <si>
    <t>STRING</t>
  </si>
  <si>
    <t>STRINGS</t>
  </si>
  <si>
    <t>loud</t>
  </si>
  <si>
    <t>DRUM</t>
  </si>
  <si>
    <t>DRUMS</t>
  </si>
  <si>
    <t>soft</t>
  </si>
  <si>
    <t>FRINGE</t>
  </si>
  <si>
    <t>FRINGES</t>
  </si>
  <si>
    <t>clean</t>
  </si>
  <si>
    <t>SKIRT</t>
  </si>
  <si>
    <t>SKIRTS</t>
  </si>
  <si>
    <t>lengthy</t>
  </si>
  <si>
    <t>CRACK</t>
  </si>
  <si>
    <t>CRACKS</t>
  </si>
  <si>
    <t>crystal</t>
  </si>
  <si>
    <t>BOWL</t>
  </si>
  <si>
    <t>BOWLS</t>
  </si>
  <si>
    <t>SPOKE</t>
  </si>
  <si>
    <t>SPOKES</t>
  </si>
  <si>
    <t>surf</t>
  </si>
  <si>
    <t>BOARD</t>
  </si>
  <si>
    <t>BOARDS</t>
  </si>
  <si>
    <t>wobbly</t>
  </si>
  <si>
    <t>LEG</t>
  </si>
  <si>
    <t>LEGS</t>
  </si>
  <si>
    <t>TABLE</t>
  </si>
  <si>
    <t>TABLES</t>
  </si>
  <si>
    <t>SHIRT</t>
  </si>
  <si>
    <t>RING</t>
  </si>
  <si>
    <t>APPLE</t>
  </si>
  <si>
    <t>TIE</t>
  </si>
  <si>
    <t>WATCH</t>
  </si>
  <si>
    <t>JACKET</t>
  </si>
  <si>
    <t>RAZOR</t>
  </si>
  <si>
    <t>KEY</t>
  </si>
  <si>
    <t>BED</t>
  </si>
  <si>
    <t>PHONE</t>
  </si>
  <si>
    <t>PILLOW</t>
  </si>
  <si>
    <t>LAMP</t>
  </si>
  <si>
    <t>MAGAZINE</t>
  </si>
  <si>
    <t>SWEATER</t>
  </si>
  <si>
    <t>RECEIPT</t>
  </si>
  <si>
    <t>TREE</t>
  </si>
  <si>
    <t>PIZZA</t>
  </si>
  <si>
    <t>MILK</t>
  </si>
  <si>
    <t>GUITAR</t>
  </si>
  <si>
    <t>BLANKET</t>
  </si>
  <si>
    <t>GLASS</t>
  </si>
  <si>
    <t>BIKE</t>
  </si>
  <si>
    <t>CHAIR</t>
  </si>
  <si>
    <t>Adj</t>
  </si>
  <si>
    <t>NLN1Sing</t>
  </si>
  <si>
    <t>NN1Plur</t>
  </si>
  <si>
    <t>HLN1SS</t>
  </si>
  <si>
    <t>HLN1SP</t>
  </si>
  <si>
    <t>LHN1SS</t>
  </si>
  <si>
    <t>LHN1SP</t>
  </si>
  <si>
    <t>HLN1</t>
  </si>
  <si>
    <t>HLN1-HLUnr</t>
  </si>
  <si>
    <t>LHN1</t>
  </si>
  <si>
    <t>LHN1-LHUnr</t>
  </si>
  <si>
    <t>N1SS</t>
  </si>
  <si>
    <t>N1SP</t>
  </si>
  <si>
    <t>N1</t>
  </si>
  <si>
    <t>H-NN1S</t>
  </si>
  <si>
    <t>H-NN1P</t>
  </si>
  <si>
    <t>H-NN1SP</t>
  </si>
  <si>
    <t>NN1S-HS</t>
  </si>
  <si>
    <t>NN1S-HP</t>
  </si>
  <si>
    <t>NN1P-HS</t>
  </si>
  <si>
    <t>NN1P-HP</t>
  </si>
  <si>
    <t>NN1SP-HSP</t>
  </si>
  <si>
    <t>NN2S-HS</t>
  </si>
  <si>
    <t>NN2S-HP</t>
  </si>
  <si>
    <t>NN2P-HS</t>
  </si>
  <si>
    <t>N2SS</t>
  </si>
  <si>
    <t>N2SP</t>
  </si>
  <si>
    <t>N2Sing</t>
  </si>
  <si>
    <t>N2Plur</t>
  </si>
  <si>
    <t>HLN2SS</t>
  </si>
  <si>
    <t>HLN2SP</t>
  </si>
  <si>
    <t>LHN2SS</t>
  </si>
  <si>
    <t>LHN2SP</t>
  </si>
  <si>
    <t>N2</t>
  </si>
  <si>
    <t>H-NN2S</t>
  </si>
  <si>
    <t>H-NN2P</t>
  </si>
  <si>
    <t>N1-N2</t>
  </si>
  <si>
    <t>NN2SP-HSP</t>
  </si>
  <si>
    <t>Attrib-Unrel</t>
  </si>
  <si>
    <t>IntPrep</t>
  </si>
  <si>
    <t>UnintPrep</t>
  </si>
  <si>
    <t>of</t>
  </si>
  <si>
    <t>DRAWING</t>
  </si>
  <si>
    <t>PICTURE</t>
  </si>
  <si>
    <t>SCULPTURE</t>
  </si>
  <si>
    <t>SKETCH</t>
  </si>
  <si>
    <t>PAINTING</t>
  </si>
  <si>
    <t>STATUE</t>
  </si>
  <si>
    <t>TAPE</t>
  </si>
  <si>
    <t>PHOTO</t>
  </si>
  <si>
    <t>XEROX</t>
  </si>
  <si>
    <t>VIDEO</t>
  </si>
  <si>
    <t>ILLUSTRATION</t>
  </si>
  <si>
    <t>PHOTOCOPY</t>
  </si>
  <si>
    <t>REPRODUCTION</t>
  </si>
  <si>
    <t>FAX</t>
  </si>
  <si>
    <t>TELECAST</t>
  </si>
  <si>
    <t>SNAPSHOT</t>
  </si>
  <si>
    <t>DESCRIPTION</t>
  </si>
  <si>
    <t>SLIDE</t>
  </si>
  <si>
    <t>BROADCAST</t>
  </si>
  <si>
    <t>DRAFT</t>
  </si>
  <si>
    <t>POLAROID</t>
  </si>
  <si>
    <t>POSTCARD</t>
  </si>
  <si>
    <t>SONOGRAM</t>
  </si>
  <si>
    <t>FLOWER</t>
  </si>
  <si>
    <t>FLOWERS</t>
  </si>
  <si>
    <t>GEM</t>
  </si>
  <si>
    <t>GEMS</t>
  </si>
  <si>
    <t>KEYS</t>
  </si>
  <si>
    <t>COSTUME</t>
  </si>
  <si>
    <t>COSTUMES</t>
  </si>
  <si>
    <t>BIRD</t>
  </si>
  <si>
    <t>BIRDS</t>
  </si>
  <si>
    <t>RECORD</t>
  </si>
  <si>
    <t>RECORDS</t>
  </si>
  <si>
    <t>DOCUMENT</t>
  </si>
  <si>
    <t>DOCUMENTS</t>
  </si>
  <si>
    <t>MEMO</t>
  </si>
  <si>
    <t>MEMOS</t>
  </si>
  <si>
    <t>PUPPET</t>
  </si>
  <si>
    <t>PUPPETS</t>
  </si>
  <si>
    <t>MAP</t>
  </si>
  <si>
    <t>MAPS</t>
  </si>
  <si>
    <t>ARTICLE</t>
  </si>
  <si>
    <t>ARTICLES</t>
  </si>
  <si>
    <t>ANTIQUE</t>
  </si>
  <si>
    <t>ANTIQUES</t>
  </si>
  <si>
    <t>BLUEPRINT</t>
  </si>
  <si>
    <t>BLUEPRINTS</t>
  </si>
  <si>
    <t>MOVIE</t>
  </si>
  <si>
    <t>MOVIES</t>
  </si>
  <si>
    <t>LETTER</t>
  </si>
  <si>
    <t>LETTERS</t>
  </si>
  <si>
    <t>CD</t>
  </si>
  <si>
    <t>CDS</t>
  </si>
  <si>
    <t>MAGAZINES</t>
  </si>
  <si>
    <t>SHOW</t>
  </si>
  <si>
    <t>SHOWS</t>
  </si>
  <si>
    <t>REPORT</t>
  </si>
  <si>
    <t>REPORTS</t>
  </si>
  <si>
    <t>STAMP</t>
  </si>
  <si>
    <t>STAMPS</t>
  </si>
  <si>
    <t>SHOE</t>
  </si>
  <si>
    <t>SHOES</t>
  </si>
  <si>
    <t>CROWN</t>
  </si>
  <si>
    <t>CROWNS</t>
  </si>
  <si>
    <t>INFANT</t>
  </si>
  <si>
    <t>INFANTS</t>
  </si>
  <si>
    <t>NLIntSing</t>
  </si>
  <si>
    <t>NIntPlur</t>
  </si>
  <si>
    <t>IntSS</t>
  </si>
  <si>
    <t>IntSP</t>
  </si>
  <si>
    <t>Int</t>
  </si>
  <si>
    <t>UnintSS</t>
  </si>
  <si>
    <t>UnintSP</t>
  </si>
  <si>
    <t>Unint</t>
  </si>
  <si>
    <t>Int-Unint</t>
  </si>
  <si>
    <t>HL-SS</t>
  </si>
  <si>
    <t>HL-SP</t>
  </si>
  <si>
    <t>LH-SS</t>
  </si>
  <si>
    <t>LH-SP</t>
  </si>
  <si>
    <t>HL</t>
  </si>
  <si>
    <t>LH</t>
  </si>
  <si>
    <t>ASSISTANT</t>
  </si>
  <si>
    <t>INSPECTOR</t>
  </si>
  <si>
    <t>ACTOR</t>
  </si>
  <si>
    <t>CHAUFFEUR</t>
  </si>
  <si>
    <t>TAILOR</t>
  </si>
  <si>
    <t>APPRENTICE</t>
  </si>
  <si>
    <t>EVANGELIST</t>
  </si>
  <si>
    <t>SUPPORTER</t>
  </si>
  <si>
    <t>AMBASSADOR</t>
  </si>
  <si>
    <t>TRANSLATOR</t>
  </si>
  <si>
    <t>SUPERVISOR</t>
  </si>
  <si>
    <t>SECRETARY</t>
  </si>
  <si>
    <t>MILLIONAIRE</t>
  </si>
  <si>
    <t>ACCOUNTANT</t>
  </si>
  <si>
    <t>SURGEON</t>
  </si>
  <si>
    <t>NURSE</t>
  </si>
  <si>
    <t>PRODUCER</t>
  </si>
  <si>
    <t>CONSULTANT</t>
  </si>
  <si>
    <t>ATTORNEY</t>
  </si>
  <si>
    <t>ADVISOR</t>
  </si>
  <si>
    <t>DIPLOMAT</t>
  </si>
  <si>
    <t>SERVANT</t>
  </si>
  <si>
    <t>BAND</t>
  </si>
  <si>
    <t>MANAGER</t>
  </si>
  <si>
    <t>ARTIST</t>
  </si>
  <si>
    <t>AGENT</t>
  </si>
  <si>
    <t>ATHLETE</t>
  </si>
  <si>
    <t>TRAINER</t>
  </si>
  <si>
    <t>PATIENT</t>
  </si>
  <si>
    <t>DOCTOR</t>
  </si>
  <si>
    <t>STUDENT</t>
  </si>
  <si>
    <t>TUTOR</t>
  </si>
  <si>
    <t>GYMNAST</t>
  </si>
  <si>
    <t>COACH</t>
  </si>
  <si>
    <t>SUPERMODEL</t>
  </si>
  <si>
    <t>PHOTOGRAPHER</t>
  </si>
  <si>
    <t>DJ</t>
  </si>
  <si>
    <t>PROMOTER</t>
  </si>
  <si>
    <t>LANDOWNER</t>
  </si>
  <si>
    <t>GROUNDSKEEPER</t>
  </si>
  <si>
    <t>INSPECTORS</t>
  </si>
  <si>
    <t>ACTORS</t>
  </si>
  <si>
    <t>TAILORS</t>
  </si>
  <si>
    <t>EVANGELISTS</t>
  </si>
  <si>
    <t>AMBASSADORS</t>
  </si>
  <si>
    <t>SUPERVISORS</t>
  </si>
  <si>
    <t>MILLIONAIRES</t>
  </si>
  <si>
    <t>SURGEONS</t>
  </si>
  <si>
    <t>PRODUCERS</t>
  </si>
  <si>
    <t>ATTORNEYS</t>
  </si>
  <si>
    <t>DIPLOMATS</t>
  </si>
  <si>
    <t>BANDS</t>
  </si>
  <si>
    <t>ARTISTS</t>
  </si>
  <si>
    <t>ATHLETES</t>
  </si>
  <si>
    <t>PATIENTS</t>
  </si>
  <si>
    <t>STUDENTS</t>
  </si>
  <si>
    <t>GYMNASTS</t>
  </si>
  <si>
    <t>SUPERMODELS</t>
  </si>
  <si>
    <t>DJS</t>
  </si>
  <si>
    <t>LANDOWNERS</t>
  </si>
  <si>
    <t>HLSS</t>
  </si>
  <si>
    <t>HLSP</t>
  </si>
  <si>
    <t>LHSP</t>
  </si>
  <si>
    <t>LHSS</t>
  </si>
  <si>
    <t>ACCUSATION</t>
  </si>
  <si>
    <t>CONFIRMATION</t>
  </si>
  <si>
    <t>OPINION</t>
  </si>
  <si>
    <t>FEAR</t>
  </si>
  <si>
    <t>IDEA</t>
  </si>
  <si>
    <t>GUARANTEE</t>
  </si>
  <si>
    <t>PROOF</t>
  </si>
  <si>
    <t>RUMOR</t>
  </si>
  <si>
    <t>DISCOVERY</t>
  </si>
  <si>
    <t>REQUEST</t>
  </si>
  <si>
    <t>SPECULATION</t>
  </si>
  <si>
    <t>ANNOUNCEMENT</t>
  </si>
  <si>
    <t>DREAM</t>
  </si>
  <si>
    <t>POINT</t>
  </si>
  <si>
    <t>THREAT</t>
  </si>
  <si>
    <t>OBSERVATION</t>
  </si>
  <si>
    <t>VERIFICATION</t>
  </si>
  <si>
    <t>MISCONCEPTION</t>
  </si>
  <si>
    <t>SUGGESTION</t>
  </si>
  <si>
    <t>POSSIBILITY</t>
  </si>
  <si>
    <t>FEELING</t>
  </si>
  <si>
    <t>FINDING</t>
  </si>
  <si>
    <t>MYTH</t>
  </si>
  <si>
    <t>LESSON</t>
  </si>
  <si>
    <t>ARGUMENT</t>
  </si>
  <si>
    <t>REMARK</t>
  </si>
  <si>
    <t>RECOMMENDATION</t>
  </si>
  <si>
    <t>INFORMATION</t>
  </si>
  <si>
    <t>EVIDENCE</t>
  </si>
  <si>
    <t>HOPE</t>
  </si>
  <si>
    <t>INSINUATION</t>
  </si>
  <si>
    <t>JUDGMENT</t>
  </si>
  <si>
    <t>NEWS</t>
  </si>
  <si>
    <t>ADVICE</t>
  </si>
  <si>
    <t>NOTICE</t>
  </si>
  <si>
    <t>ACCIDENT</t>
  </si>
  <si>
    <t>ACCIDENTS</t>
  </si>
  <si>
    <t>DRIVER</t>
  </si>
  <si>
    <t>DRIVERS</t>
  </si>
  <si>
    <t>EMPLOYEE</t>
  </si>
  <si>
    <t>EMPLOYEES</t>
  </si>
  <si>
    <t>EXECUTIVE</t>
  </si>
  <si>
    <t>EXECUTIVES</t>
  </si>
  <si>
    <t>PRISONER</t>
  </si>
  <si>
    <t>PRISONERS</t>
  </si>
  <si>
    <t>SCIENTIST</t>
  </si>
  <si>
    <t>SCIENTISTS</t>
  </si>
  <si>
    <t>STORE</t>
  </si>
  <si>
    <t>STORES</t>
  </si>
  <si>
    <t>RULING</t>
  </si>
  <si>
    <t>RULINGS</t>
  </si>
  <si>
    <t>DANCER</t>
  </si>
  <si>
    <t>DANCERS</t>
  </si>
  <si>
    <t>CHEF</t>
  </si>
  <si>
    <t>CHEFS</t>
  </si>
  <si>
    <t>COMMITTEE</t>
  </si>
  <si>
    <t>COMMITTEES</t>
  </si>
  <si>
    <t>MEETING</t>
  </si>
  <si>
    <t>MEETINGS</t>
  </si>
  <si>
    <t>STOCKBROKER</t>
  </si>
  <si>
    <t>STOCKBROKERS</t>
  </si>
  <si>
    <t>WITNESS</t>
  </si>
  <si>
    <t>WITNESSES</t>
  </si>
  <si>
    <t>BOMB</t>
  </si>
  <si>
    <t>BOMBS</t>
  </si>
  <si>
    <t>WORKER</t>
  </si>
  <si>
    <t>WORKERS</t>
  </si>
  <si>
    <t>BOY</t>
  </si>
  <si>
    <t>BOYS</t>
  </si>
  <si>
    <t>GOVERNOR</t>
  </si>
  <si>
    <t>GOVERNORS</t>
  </si>
  <si>
    <t>APPLICANT</t>
  </si>
  <si>
    <t>APPLICANTS</t>
  </si>
  <si>
    <t>GIRL</t>
  </si>
  <si>
    <t>GIRLS</t>
  </si>
  <si>
    <t>RESULT</t>
  </si>
  <si>
    <t>RESULTS</t>
  </si>
  <si>
    <t>TOWN</t>
  </si>
  <si>
    <t>TOWNS</t>
  </si>
  <si>
    <t>WRITER</t>
  </si>
  <si>
    <t>WRITERS</t>
  </si>
  <si>
    <t>STRIKER</t>
  </si>
  <si>
    <t>STRIKERS</t>
  </si>
  <si>
    <t>FRIEND</t>
  </si>
  <si>
    <t>FRIENDS</t>
  </si>
  <si>
    <t>READER</t>
  </si>
  <si>
    <t>READERS</t>
  </si>
  <si>
    <t>INVESTOR</t>
  </si>
  <si>
    <t>INVESTORS</t>
  </si>
  <si>
    <t>CRIMINAL</t>
  </si>
  <si>
    <t>CRIMINALS</t>
  </si>
  <si>
    <t>AFFAIR</t>
  </si>
  <si>
    <t>AFFAIRS</t>
  </si>
  <si>
    <t>TEAM</t>
  </si>
  <si>
    <t>TEAMS</t>
  </si>
  <si>
    <t>PARENT</t>
  </si>
  <si>
    <t>PARENTS</t>
  </si>
  <si>
    <t>H-L</t>
  </si>
  <si>
    <t>L-H</t>
  </si>
  <si>
    <t>NUnrelP-HP</t>
  </si>
  <si>
    <t>NAssocP-HP</t>
  </si>
  <si>
    <t>NUnrP-HP</t>
  </si>
  <si>
    <t>NN2P-HP</t>
  </si>
  <si>
    <t>SR2 Cat</t>
  </si>
  <si>
    <t>H-N UnrSP</t>
  </si>
  <si>
    <t>H-NCatS</t>
  </si>
  <si>
    <t>H-NCatP</t>
  </si>
  <si>
    <t>H-NCatSP</t>
  </si>
  <si>
    <t>NCatSP-HSP</t>
  </si>
  <si>
    <t>Cat-Unr</t>
  </si>
  <si>
    <t>SR2 Attrib-Assoc</t>
  </si>
  <si>
    <t xml:space="preserve">S&amp;P4 </t>
  </si>
  <si>
    <t>S&amp;P5</t>
  </si>
  <si>
    <t>S&amp;P2,4 (LOC)</t>
  </si>
  <si>
    <t>S&amp;P4</t>
  </si>
  <si>
    <t>HLCatSS</t>
  </si>
  <si>
    <t>HLCatSP</t>
  </si>
  <si>
    <t>LHCatSS</t>
  </si>
  <si>
    <t>LHCatSP</t>
  </si>
  <si>
    <t>HLCat</t>
  </si>
  <si>
    <t>HLCat-HLUnr</t>
  </si>
  <si>
    <t>LHCat</t>
  </si>
  <si>
    <t>LHCat-LHUnr</t>
  </si>
  <si>
    <t>CatSS</t>
  </si>
  <si>
    <t>CatSP</t>
  </si>
  <si>
    <t>ACat</t>
  </si>
  <si>
    <t>NCatSing</t>
  </si>
  <si>
    <t>NCatPlur</t>
  </si>
  <si>
    <t>ACat-AUnrel</t>
  </si>
  <si>
    <t>NCat</t>
  </si>
  <si>
    <t>NCat-NUnrel</t>
  </si>
  <si>
    <t>Integrated</t>
  </si>
  <si>
    <t>Unintegrated</t>
  </si>
  <si>
    <t>CatInt-CatUnint</t>
  </si>
  <si>
    <t>S&amp;P1</t>
  </si>
  <si>
    <t>Exper</t>
  </si>
  <si>
    <t>SR2 Attrib-Unr</t>
  </si>
  <si>
    <t>ARel</t>
  </si>
  <si>
    <t>NRelSing</t>
  </si>
  <si>
    <t>NRelPlur</t>
  </si>
  <si>
    <t>ARel-AUnrel</t>
  </si>
  <si>
    <t>NRel</t>
  </si>
  <si>
    <t>NRel-NUnrel</t>
  </si>
  <si>
    <t>HLRelSS</t>
  </si>
  <si>
    <t>HLRelSP</t>
  </si>
  <si>
    <t>LHRelSS</t>
  </si>
  <si>
    <t>LHRelSP</t>
  </si>
  <si>
    <t>HLRel</t>
  </si>
  <si>
    <t>HLRel-HLUnr</t>
  </si>
  <si>
    <t>LHRel</t>
  </si>
  <si>
    <t>LHRel-LHUnr</t>
  </si>
  <si>
    <t>Rel</t>
  </si>
  <si>
    <t>Rel-Unrel</t>
  </si>
  <si>
    <t>H-NRelSP</t>
  </si>
  <si>
    <t>Rel-Unr</t>
  </si>
  <si>
    <t>NRelSP-HSP</t>
  </si>
  <si>
    <t>PLAUSIBILITY</t>
  </si>
  <si>
    <t>Semrel1</t>
  </si>
  <si>
    <t>Int-Unint (Col. Rel)</t>
  </si>
  <si>
    <t>Rel-Unrel (Col. Int.)</t>
  </si>
  <si>
    <t>shirt</t>
  </si>
  <si>
    <t>ring</t>
  </si>
  <si>
    <t>apple</t>
  </si>
  <si>
    <t>tie</t>
  </si>
  <si>
    <t>watch</t>
  </si>
  <si>
    <t>jacket</t>
  </si>
  <si>
    <t>razor</t>
  </si>
  <si>
    <t>key</t>
  </si>
  <si>
    <t>bed</t>
  </si>
  <si>
    <t>phone</t>
  </si>
  <si>
    <t>pillow</t>
  </si>
  <si>
    <t>sweater</t>
  </si>
  <si>
    <t>receipt</t>
  </si>
  <si>
    <t>pizza</t>
  </si>
  <si>
    <t>milk</t>
  </si>
  <si>
    <t>blanket</t>
  </si>
  <si>
    <t>glass</t>
  </si>
  <si>
    <t>pattern</t>
  </si>
  <si>
    <t>spot</t>
  </si>
  <si>
    <t>stripe</t>
  </si>
  <si>
    <t>hand</t>
  </si>
  <si>
    <t>zipper</t>
  </si>
  <si>
    <t>blade</t>
  </si>
  <si>
    <t>edge</t>
  </si>
  <si>
    <t>spring</t>
  </si>
  <si>
    <t>button</t>
  </si>
  <si>
    <t>stain</t>
  </si>
  <si>
    <t>ad</t>
  </si>
  <si>
    <t>hole</t>
  </si>
  <si>
    <t>price</t>
  </si>
  <si>
    <t>branch</t>
  </si>
  <si>
    <t>topping</t>
  </si>
  <si>
    <t>vitamin</t>
  </si>
  <si>
    <t>fringe</t>
  </si>
  <si>
    <t>crack</t>
  </si>
  <si>
    <t>spoke</t>
  </si>
  <si>
    <t>patterns</t>
  </si>
  <si>
    <t>spots</t>
  </si>
  <si>
    <t>stripes</t>
  </si>
  <si>
    <t>hands</t>
  </si>
  <si>
    <t>zippers</t>
  </si>
  <si>
    <t>blades</t>
  </si>
  <si>
    <t>edges</t>
  </si>
  <si>
    <t>springs</t>
  </si>
  <si>
    <t>buttons</t>
  </si>
  <si>
    <t>stains</t>
  </si>
  <si>
    <t>ads</t>
  </si>
  <si>
    <t>holes</t>
  </si>
  <si>
    <t>prices</t>
  </si>
  <si>
    <t>branches</t>
  </si>
  <si>
    <t>toppings</t>
  </si>
  <si>
    <t>vitamins</t>
  </si>
  <si>
    <t>fringes</t>
  </si>
  <si>
    <t>cracks</t>
  </si>
  <si>
    <t>spokes</t>
  </si>
  <si>
    <t>towel</t>
  </si>
  <si>
    <t>bracelet</t>
  </si>
  <si>
    <t>peach</t>
  </si>
  <si>
    <t>blazer</t>
  </si>
  <si>
    <t>wallet</t>
  </si>
  <si>
    <t>umbrella</t>
  </si>
  <si>
    <t>can</t>
  </si>
  <si>
    <t>coin</t>
  </si>
  <si>
    <t>bookcase</t>
  </si>
  <si>
    <t>toaster</t>
  </si>
  <si>
    <t>sheet</t>
  </si>
  <si>
    <t>portrait</t>
  </si>
  <si>
    <t>suit</t>
  </si>
  <si>
    <t>package</t>
  </si>
  <si>
    <t>shrub</t>
  </si>
  <si>
    <t>beverage</t>
  </si>
  <si>
    <t>muffin</t>
  </si>
  <si>
    <t>drum</t>
  </si>
  <si>
    <t>skirt</t>
  </si>
  <si>
    <t>bowl</t>
  </si>
  <si>
    <t>board</t>
  </si>
  <si>
    <t>towels</t>
  </si>
  <si>
    <t>bracelets</t>
  </si>
  <si>
    <t>peaches</t>
  </si>
  <si>
    <t>blazers</t>
  </si>
  <si>
    <t>wallets</t>
  </si>
  <si>
    <t>umbrellas</t>
  </si>
  <si>
    <t>cans</t>
  </si>
  <si>
    <t>coins</t>
  </si>
  <si>
    <t>bookcases</t>
  </si>
  <si>
    <t>toasters</t>
  </si>
  <si>
    <t>sheets</t>
  </si>
  <si>
    <t>portraits</t>
  </si>
  <si>
    <t>suits</t>
  </si>
  <si>
    <t>packages</t>
  </si>
  <si>
    <t>shrubs</t>
  </si>
  <si>
    <t>beverages</t>
  </si>
  <si>
    <t>muffins</t>
  </si>
  <si>
    <t>drums</t>
  </si>
  <si>
    <t>skirts</t>
  </si>
  <si>
    <t>bowls</t>
  </si>
  <si>
    <t>boards</t>
  </si>
  <si>
    <t>tables</t>
  </si>
  <si>
    <t>assistant</t>
  </si>
  <si>
    <t>chauffeur</t>
  </si>
  <si>
    <t>apprentice</t>
  </si>
  <si>
    <t>translator</t>
  </si>
  <si>
    <t>secretary</t>
  </si>
  <si>
    <t>accountant</t>
  </si>
  <si>
    <t>nurse</t>
  </si>
  <si>
    <t>consultant</t>
  </si>
  <si>
    <t>advisor</t>
  </si>
  <si>
    <t>servant</t>
  </si>
  <si>
    <t>manager</t>
  </si>
  <si>
    <t>agent</t>
  </si>
  <si>
    <t>doctor</t>
  </si>
  <si>
    <t>tutor</t>
  </si>
  <si>
    <t>photographer</t>
  </si>
  <si>
    <t>promoter</t>
  </si>
  <si>
    <t>groundskeeper</t>
  </si>
  <si>
    <t>inspector</t>
  </si>
  <si>
    <t>inspectors</t>
  </si>
  <si>
    <t>tailor</t>
  </si>
  <si>
    <t>tailors</t>
  </si>
  <si>
    <t>evangelist</t>
  </si>
  <si>
    <t>evangelists</t>
  </si>
  <si>
    <t>ambassador</t>
  </si>
  <si>
    <t>ambassadors</t>
  </si>
  <si>
    <t>supervisor</t>
  </si>
  <si>
    <t>supervisors</t>
  </si>
  <si>
    <t>surgeon</t>
  </si>
  <si>
    <t>surgeons</t>
  </si>
  <si>
    <t>producer</t>
  </si>
  <si>
    <t>producers</t>
  </si>
  <si>
    <t>attorney</t>
  </si>
  <si>
    <t>attorneys</t>
  </si>
  <si>
    <t>diplomat</t>
  </si>
  <si>
    <t>diplomats</t>
  </si>
  <si>
    <t>band</t>
  </si>
  <si>
    <t>bands</t>
  </si>
  <si>
    <t>artist</t>
  </si>
  <si>
    <t>artists</t>
  </si>
  <si>
    <t>patient</t>
  </si>
  <si>
    <t>patients</t>
  </si>
  <si>
    <t>student</t>
  </si>
  <si>
    <t>students</t>
  </si>
  <si>
    <t>gymnast</t>
  </si>
  <si>
    <t>gymnasts</t>
  </si>
  <si>
    <t>supermodel</t>
  </si>
  <si>
    <t>supermodels</t>
  </si>
  <si>
    <t>dj</t>
  </si>
  <si>
    <t>djs</t>
  </si>
  <si>
    <t>landowner</t>
  </si>
  <si>
    <t>landowners</t>
  </si>
  <si>
    <t>picture</t>
  </si>
  <si>
    <t>sculpture</t>
  </si>
  <si>
    <t>sketch</t>
  </si>
  <si>
    <t>painting</t>
  </si>
  <si>
    <t>statue</t>
  </si>
  <si>
    <t>tape</t>
  </si>
  <si>
    <t>xerox</t>
  </si>
  <si>
    <t>video</t>
  </si>
  <si>
    <t>illustration</t>
  </si>
  <si>
    <t>photocopy</t>
  </si>
  <si>
    <t>reproduction</t>
  </si>
  <si>
    <t>fax</t>
  </si>
  <si>
    <t>telecast</t>
  </si>
  <si>
    <t>snapshot</t>
  </si>
  <si>
    <t>description</t>
  </si>
  <si>
    <t>slide</t>
  </si>
  <si>
    <t>broadcast</t>
  </si>
  <si>
    <t>draft</t>
  </si>
  <si>
    <t>polaroid</t>
  </si>
  <si>
    <t>postcard</t>
  </si>
  <si>
    <t>sonogram</t>
  </si>
  <si>
    <t>gem</t>
  </si>
  <si>
    <t>gems</t>
  </si>
  <si>
    <t>keys</t>
  </si>
  <si>
    <t>costume</t>
  </si>
  <si>
    <t>costumes</t>
  </si>
  <si>
    <t>bird</t>
  </si>
  <si>
    <t>birds</t>
  </si>
  <si>
    <t>record</t>
  </si>
  <si>
    <t>records</t>
  </si>
  <si>
    <t>document</t>
  </si>
  <si>
    <t>documents</t>
  </si>
  <si>
    <t>memo</t>
  </si>
  <si>
    <t>memos</t>
  </si>
  <si>
    <t>puppet</t>
  </si>
  <si>
    <t>puppets</t>
  </si>
  <si>
    <t>article</t>
  </si>
  <si>
    <t>articles</t>
  </si>
  <si>
    <t>antiques</t>
  </si>
  <si>
    <t>blueprints</t>
  </si>
  <si>
    <t>movie</t>
  </si>
  <si>
    <t>movies</t>
  </si>
  <si>
    <t>cd</t>
  </si>
  <si>
    <t>cds</t>
  </si>
  <si>
    <t>magazines</t>
  </si>
  <si>
    <t>show</t>
  </si>
  <si>
    <t>shows</t>
  </si>
  <si>
    <t>report</t>
  </si>
  <si>
    <t>reports</t>
  </si>
  <si>
    <t>stamp</t>
  </si>
  <si>
    <t>stamps</t>
  </si>
  <si>
    <t>shoe</t>
  </si>
  <si>
    <t>shoes</t>
  </si>
  <si>
    <t>crown</t>
  </si>
  <si>
    <t>crowns</t>
  </si>
  <si>
    <t>infant</t>
  </si>
  <si>
    <t>infants</t>
  </si>
  <si>
    <t>accusation</t>
  </si>
  <si>
    <t>confirmation</t>
  </si>
  <si>
    <t>opinion</t>
  </si>
  <si>
    <t>fear</t>
  </si>
  <si>
    <t>idea</t>
  </si>
  <si>
    <t>guarantee</t>
  </si>
  <si>
    <t>proof</t>
  </si>
  <si>
    <t>rumor</t>
  </si>
  <si>
    <t>discovery</t>
  </si>
  <si>
    <t>request</t>
  </si>
  <si>
    <t>speculation</t>
  </si>
  <si>
    <t>announcement</t>
  </si>
  <si>
    <t>dream</t>
  </si>
  <si>
    <t>point</t>
  </si>
  <si>
    <t>threat</t>
  </si>
  <si>
    <t>observation</t>
  </si>
  <si>
    <t>verification</t>
  </si>
  <si>
    <t>misconception</t>
  </si>
  <si>
    <t>suggestion</t>
  </si>
  <si>
    <t>possibility</t>
  </si>
  <si>
    <t>feeling</t>
  </si>
  <si>
    <t>finding</t>
  </si>
  <si>
    <t>myth</t>
  </si>
  <si>
    <t>lesson</t>
  </si>
  <si>
    <t>argument</t>
  </si>
  <si>
    <t>remark</t>
  </si>
  <si>
    <t>recommendation</t>
  </si>
  <si>
    <t>information</t>
  </si>
  <si>
    <t>evidence</t>
  </si>
  <si>
    <t>hope</t>
  </si>
  <si>
    <t>insinuation</t>
  </si>
  <si>
    <t>judgment</t>
  </si>
  <si>
    <t>news</t>
  </si>
  <si>
    <t>advice</t>
  </si>
  <si>
    <t>notice</t>
  </si>
  <si>
    <t>scientist</t>
  </si>
  <si>
    <t>scientists</t>
  </si>
  <si>
    <t>store</t>
  </si>
  <si>
    <t>stores</t>
  </si>
  <si>
    <t>ruling</t>
  </si>
  <si>
    <t>rulings</t>
  </si>
  <si>
    <t>dancer</t>
  </si>
  <si>
    <t>dancers</t>
  </si>
  <si>
    <t>chef</t>
  </si>
  <si>
    <t>chefs</t>
  </si>
  <si>
    <t>committee</t>
  </si>
  <si>
    <t>committees</t>
  </si>
  <si>
    <t>meeting</t>
  </si>
  <si>
    <t>meetings</t>
  </si>
  <si>
    <t>stockbroker</t>
  </si>
  <si>
    <t>stockbrokers</t>
  </si>
  <si>
    <t>witness</t>
  </si>
  <si>
    <t>witnesses</t>
  </si>
  <si>
    <t>bomb</t>
  </si>
  <si>
    <t>bombs</t>
  </si>
  <si>
    <t>worker</t>
  </si>
  <si>
    <t>workers</t>
  </si>
  <si>
    <t>boy</t>
  </si>
  <si>
    <t>boys</t>
  </si>
  <si>
    <t>governor</t>
  </si>
  <si>
    <t>governors</t>
  </si>
  <si>
    <t>applicant</t>
  </si>
  <si>
    <t>applicants</t>
  </si>
  <si>
    <t>girl</t>
  </si>
  <si>
    <t>girls</t>
  </si>
  <si>
    <t>result</t>
  </si>
  <si>
    <t>results</t>
  </si>
  <si>
    <t>town</t>
  </si>
  <si>
    <t>towns</t>
  </si>
  <si>
    <t>writer</t>
  </si>
  <si>
    <t>writers</t>
  </si>
  <si>
    <t>striker</t>
  </si>
  <si>
    <t>strikers</t>
  </si>
  <si>
    <t>friend</t>
  </si>
  <si>
    <t>friends</t>
  </si>
  <si>
    <t>reader</t>
  </si>
  <si>
    <t>readers</t>
  </si>
  <si>
    <t>investor</t>
  </si>
  <si>
    <t>investors</t>
  </si>
  <si>
    <t>criminal</t>
  </si>
  <si>
    <t>criminals</t>
  </si>
  <si>
    <t>affair</t>
  </si>
  <si>
    <t>affairs</t>
  </si>
  <si>
    <t>team</t>
  </si>
  <si>
    <t>teams</t>
  </si>
  <si>
    <t>parent</t>
  </si>
  <si>
    <t>parents</t>
  </si>
  <si>
    <t>accident</t>
  </si>
  <si>
    <t>accidents</t>
  </si>
  <si>
    <t>driver</t>
  </si>
  <si>
    <t>drivers</t>
  </si>
  <si>
    <t>employee</t>
  </si>
  <si>
    <t>employees</t>
  </si>
  <si>
    <t>executive</t>
  </si>
  <si>
    <t>executives</t>
  </si>
  <si>
    <t>prisoner</t>
  </si>
  <si>
    <t>prisoners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</si>
</sst>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1" x14ac:knownFonts="1">
    <font>
      <sz val="10"/>
      <name val="Verdana"/>
    </font>
    <font>
      <b/>
      <sz val="10"/>
      <name val="Verdana"/>
    </font>
    <font>
      <sz val="10"/>
      <name val="Verdana"/>
    </font>
    <font>
      <u/>
      <sz val="10"/>
      <color indexed="12"/>
      <name val="Verdana"/>
    </font>
    <font>
      <sz val="8"/>
      <name val="Verdana"/>
    </font>
    <font>
      <b/>
      <sz val="10"/>
      <color indexed="18"/>
      <name val="Verdana"/>
    </font>
    <font>
      <sz val="10"/>
      <color theme="1"/>
      <name val="Verdana"/>
    </font>
    <font>
      <sz val="12"/>
      <color rgb="FF000000"/>
      <name val="Calibri"/>
      <family val="2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color rgb="FF000090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rgb="FFFFFF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/>
      <top style="hair">
        <color auto="1"/>
      </top>
      <bottom style="dotted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hair">
        <color indexed="10"/>
      </top>
      <bottom style="hair">
        <color indexed="10"/>
      </bottom>
      <diagonal/>
    </border>
    <border>
      <left style="thin">
        <color auto="1"/>
      </left>
      <right/>
      <top style="hair">
        <color indexed="10"/>
      </top>
      <bottom style="hair">
        <color indexed="10"/>
      </bottom>
      <diagonal/>
    </border>
    <border>
      <left style="thin">
        <color auto="1"/>
      </left>
      <right style="hair">
        <color auto="1"/>
      </right>
      <top style="hair">
        <color indexed="10"/>
      </top>
      <bottom style="hair">
        <color indexed="10"/>
      </bottom>
      <diagonal/>
    </border>
    <border>
      <left style="hair">
        <color auto="1"/>
      </left>
      <right style="hair">
        <color auto="1"/>
      </right>
      <top style="hair">
        <color indexed="10"/>
      </top>
      <bottom style="hair">
        <color indexed="10"/>
      </bottom>
      <diagonal/>
    </border>
    <border>
      <left style="hair">
        <color auto="1"/>
      </left>
      <right/>
      <top style="hair">
        <color indexed="10"/>
      </top>
      <bottom style="hair">
        <color indexed="10"/>
      </bottom>
      <diagonal/>
    </border>
    <border>
      <left/>
      <right/>
      <top/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hair">
        <color auto="1"/>
      </right>
      <top/>
      <bottom style="thick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34998626667073579"/>
      </right>
      <top style="medium">
        <color auto="1"/>
      </top>
      <bottom/>
      <diagonal/>
    </border>
    <border>
      <left style="thin">
        <color theme="0" tint="-0.34998626667073579"/>
      </left>
      <right style="thin">
        <color theme="1"/>
      </right>
      <top style="medium">
        <color auto="1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1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/>
      <bottom/>
      <diagonal/>
    </border>
    <border>
      <left style="thin">
        <color theme="1"/>
      </left>
      <right style="thin">
        <color theme="0" tint="-0.34998626667073579"/>
      </right>
      <top/>
      <bottom style="thin">
        <color auto="1"/>
      </bottom>
      <diagonal/>
    </border>
    <border>
      <left/>
      <right style="thin">
        <color theme="0" tint="-0.34998626667073579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44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/>
    <xf numFmtId="2" fontId="0" fillId="0" borderId="0" xfId="0" applyNumberFormat="1" applyFill="1"/>
    <xf numFmtId="2" fontId="0" fillId="0" borderId="1" xfId="0" applyNumberFormat="1" applyFill="1" applyBorder="1"/>
    <xf numFmtId="0" fontId="0" fillId="2" borderId="3" xfId="0" applyFill="1" applyBorder="1"/>
    <xf numFmtId="0" fontId="0" fillId="2" borderId="4" xfId="0" applyFill="1" applyBorder="1"/>
    <xf numFmtId="2" fontId="1" fillId="0" borderId="0" xfId="0" applyNumberFormat="1" applyFont="1" applyFill="1"/>
    <xf numFmtId="2" fontId="1" fillId="0" borderId="1" xfId="0" applyNumberFormat="1" applyFont="1" applyFill="1" applyBorder="1"/>
    <xf numFmtId="2" fontId="2" fillId="0" borderId="1" xfId="0" applyNumberFormat="1" applyFont="1" applyFill="1" applyBorder="1"/>
    <xf numFmtId="2" fontId="2" fillId="0" borderId="0" xfId="0" applyNumberFormat="1" applyFont="1" applyFill="1"/>
    <xf numFmtId="0" fontId="1" fillId="0" borderId="0" xfId="0" applyFont="1" applyFill="1"/>
    <xf numFmtId="0" fontId="0" fillId="0" borderId="0" xfId="0" applyFill="1" applyBorder="1"/>
    <xf numFmtId="164" fontId="0" fillId="0" borderId="0" xfId="0" applyNumberFormat="1" applyFill="1"/>
    <xf numFmtId="0" fontId="0" fillId="0" borderId="1" xfId="0" applyFont="1" applyFill="1" applyBorder="1"/>
    <xf numFmtId="0" fontId="2" fillId="0" borderId="1" xfId="0" applyFont="1" applyFill="1" applyBorder="1"/>
    <xf numFmtId="0" fontId="1" fillId="0" borderId="1" xfId="0" applyFont="1" applyFill="1" applyBorder="1"/>
    <xf numFmtId="2" fontId="0" fillId="0" borderId="4" xfId="0" applyNumberFormat="1" applyFill="1" applyBorder="1"/>
    <xf numFmtId="0" fontId="2" fillId="0" borderId="2" xfId="0" applyFont="1" applyFill="1" applyBorder="1"/>
    <xf numFmtId="2" fontId="0" fillId="0" borderId="3" xfId="0" applyNumberFormat="1" applyFill="1" applyBorder="1"/>
    <xf numFmtId="1" fontId="0" fillId="0" borderId="0" xfId="0" applyNumberFormat="1" applyFill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1" fontId="0" fillId="0" borderId="5" xfId="0" applyNumberFormat="1" applyFill="1" applyBorder="1"/>
    <xf numFmtId="2" fontId="0" fillId="0" borderId="5" xfId="0" applyNumberFormat="1" applyFill="1" applyBorder="1"/>
    <xf numFmtId="0" fontId="0" fillId="0" borderId="8" xfId="0" applyFill="1" applyBorder="1"/>
    <xf numFmtId="2" fontId="0" fillId="0" borderId="8" xfId="0" applyNumberFormat="1" applyFill="1" applyBorder="1"/>
    <xf numFmtId="0" fontId="2" fillId="0" borderId="8" xfId="0" applyFont="1" applyFill="1" applyBorder="1"/>
    <xf numFmtId="0" fontId="1" fillId="0" borderId="8" xfId="0" applyFont="1" applyFill="1" applyBorder="1"/>
    <xf numFmtId="0" fontId="0" fillId="0" borderId="9" xfId="0" applyFill="1" applyBorder="1"/>
    <xf numFmtId="0" fontId="0" fillId="0" borderId="10" xfId="0" applyFill="1" applyBorder="1"/>
    <xf numFmtId="2" fontId="0" fillId="0" borderId="10" xfId="0" applyNumberFormat="1" applyFill="1" applyBorder="1"/>
    <xf numFmtId="2" fontId="0" fillId="0" borderId="11" xfId="0" applyNumberFormat="1" applyFill="1" applyBorder="1"/>
    <xf numFmtId="2" fontId="0" fillId="0" borderId="12" xfId="0" applyNumberFormat="1" applyFill="1" applyBorder="1"/>
    <xf numFmtId="2" fontId="1" fillId="0" borderId="5" xfId="0" applyNumberFormat="1" applyFont="1" applyFill="1" applyBorder="1"/>
    <xf numFmtId="2" fontId="0" fillId="0" borderId="6" xfId="0" applyNumberFormat="1" applyFill="1" applyBorder="1"/>
    <xf numFmtId="0" fontId="1" fillId="0" borderId="5" xfId="0" applyFont="1" applyFill="1" applyBorder="1"/>
    <xf numFmtId="164" fontId="1" fillId="0" borderId="5" xfId="0" applyNumberFormat="1" applyFont="1" applyFill="1" applyBorder="1"/>
    <xf numFmtId="0" fontId="0" fillId="0" borderId="13" xfId="0" applyFill="1" applyBorder="1"/>
    <xf numFmtId="0" fontId="0" fillId="0" borderId="14" xfId="0" applyFill="1" applyBorder="1"/>
    <xf numFmtId="0" fontId="1" fillId="0" borderId="0" xfId="0" applyFont="1"/>
    <xf numFmtId="0" fontId="1" fillId="0" borderId="0" xfId="0" applyFont="1" applyFill="1" applyBorder="1"/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" xfId="0" applyBorder="1"/>
    <xf numFmtId="2" fontId="0" fillId="0" borderId="0" xfId="0" applyNumberFormat="1"/>
    <xf numFmtId="0" fontId="0" fillId="0" borderId="2" xfId="0" applyBorder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0" fillId="2" borderId="0" xfId="0" applyNumberFormat="1" applyFill="1"/>
    <xf numFmtId="0" fontId="0" fillId="0" borderId="8" xfId="0" applyBorder="1"/>
    <xf numFmtId="0" fontId="0" fillId="2" borderId="8" xfId="0" applyFill="1" applyBorder="1"/>
    <xf numFmtId="0" fontId="1" fillId="0" borderId="8" xfId="0" applyFont="1" applyBorder="1"/>
    <xf numFmtId="2" fontId="1" fillId="0" borderId="0" xfId="0" applyNumberFormat="1" applyFont="1"/>
    <xf numFmtId="2" fontId="1" fillId="0" borderId="8" xfId="0" applyNumberFormat="1" applyFont="1" applyBorder="1"/>
    <xf numFmtId="0" fontId="0" fillId="0" borderId="9" xfId="0" applyBorder="1"/>
    <xf numFmtId="2" fontId="0" fillId="0" borderId="8" xfId="0" applyNumberFormat="1" applyBorder="1"/>
    <xf numFmtId="2" fontId="0" fillId="2" borderId="8" xfId="0" applyNumberFormat="1" applyFill="1" applyBorder="1"/>
    <xf numFmtId="0" fontId="1" fillId="2" borderId="0" xfId="0" applyFont="1" applyFill="1"/>
    <xf numFmtId="0" fontId="2" fillId="0" borderId="9" xfId="0" applyFont="1" applyFill="1" applyBorder="1"/>
    <xf numFmtId="0" fontId="0" fillId="0" borderId="15" xfId="0" applyFill="1" applyBorder="1"/>
    <xf numFmtId="0" fontId="0" fillId="2" borderId="9" xfId="0" applyFill="1" applyBorder="1"/>
    <xf numFmtId="0" fontId="0" fillId="0" borderId="16" xfId="0" applyFill="1" applyBorder="1"/>
    <xf numFmtId="0" fontId="0" fillId="2" borderId="17" xfId="0" applyFill="1" applyBorder="1"/>
    <xf numFmtId="2" fontId="2" fillId="0" borderId="8" xfId="0" applyNumberFormat="1" applyFont="1" applyFill="1" applyBorder="1"/>
    <xf numFmtId="2" fontId="1" fillId="0" borderId="8" xfId="0" applyNumberFormat="1" applyFont="1" applyFill="1" applyBorder="1"/>
    <xf numFmtId="2" fontId="0" fillId="0" borderId="18" xfId="0" applyNumberFormat="1" applyFill="1" applyBorder="1"/>
    <xf numFmtId="2" fontId="0" fillId="0" borderId="17" xfId="0" applyNumberFormat="1" applyFill="1" applyBorder="1"/>
    <xf numFmtId="2" fontId="1" fillId="0" borderId="4" xfId="0" applyNumberFormat="1" applyFont="1" applyFill="1" applyBorder="1"/>
    <xf numFmtId="2" fontId="0" fillId="0" borderId="19" xfId="0" applyNumberFormat="1" applyFill="1" applyBorder="1"/>
    <xf numFmtId="2" fontId="0" fillId="0" borderId="20" xfId="0" applyNumberFormat="1" applyFill="1" applyBorder="1"/>
    <xf numFmtId="2" fontId="1" fillId="0" borderId="11" xfId="0" applyNumberFormat="1" applyFont="1" applyFill="1" applyBorder="1"/>
    <xf numFmtId="0" fontId="5" fillId="0" borderId="0" xfId="0" applyFont="1" applyFill="1"/>
    <xf numFmtId="2" fontId="5" fillId="0" borderId="8" xfId="0" applyNumberFormat="1" applyFont="1" applyFill="1" applyBorder="1"/>
    <xf numFmtId="2" fontId="5" fillId="0" borderId="11" xfId="0" applyNumberFormat="1" applyFont="1" applyFill="1" applyBorder="1"/>
    <xf numFmtId="2" fontId="5" fillId="0" borderId="0" xfId="0" applyNumberFormat="1" applyFont="1" applyFill="1"/>
    <xf numFmtId="2" fontId="5" fillId="0" borderId="0" xfId="0" applyNumberFormat="1" applyFont="1" applyFill="1" applyBorder="1"/>
    <xf numFmtId="2" fontId="5" fillId="0" borderId="1" xfId="0" applyNumberFormat="1" applyFont="1" applyFill="1" applyBorder="1"/>
    <xf numFmtId="2" fontId="2" fillId="0" borderId="0" xfId="0" applyNumberFormat="1" applyFont="1" applyFill="1" applyBorder="1"/>
    <xf numFmtId="0" fontId="2" fillId="3" borderId="1" xfId="0" applyFont="1" applyFill="1" applyBorder="1"/>
    <xf numFmtId="0" fontId="0" fillId="3" borderId="0" xfId="0" applyFill="1"/>
    <xf numFmtId="0" fontId="2" fillId="3" borderId="2" xfId="0" applyFont="1" applyFill="1" applyBorder="1"/>
    <xf numFmtId="0" fontId="2" fillId="0" borderId="0" xfId="0" applyFont="1" applyFill="1" applyBorder="1"/>
    <xf numFmtId="2" fontId="0" fillId="0" borderId="22" xfId="0" applyNumberFormat="1" applyFill="1" applyBorder="1"/>
    <xf numFmtId="2" fontId="1" fillId="0" borderId="22" xfId="0" applyNumberFormat="1" applyFont="1" applyFill="1" applyBorder="1"/>
    <xf numFmtId="2" fontId="1" fillId="0" borderId="21" xfId="0" applyNumberFormat="1" applyFont="1" applyFill="1" applyBorder="1"/>
    <xf numFmtId="2" fontId="5" fillId="0" borderId="21" xfId="0" applyNumberFormat="1" applyFont="1" applyFill="1" applyBorder="1"/>
    <xf numFmtId="0" fontId="0" fillId="2" borderId="0" xfId="0" applyFill="1" applyBorder="1"/>
    <xf numFmtId="2" fontId="1" fillId="0" borderId="23" xfId="0" applyNumberFormat="1" applyFont="1" applyFill="1" applyBorder="1"/>
    <xf numFmtId="2" fontId="5" fillId="0" borderId="23" xfId="0" applyNumberFormat="1" applyFont="1" applyFill="1" applyBorder="1"/>
    <xf numFmtId="0" fontId="0" fillId="0" borderId="0" xfId="0" applyBorder="1"/>
    <xf numFmtId="0" fontId="1" fillId="3" borderId="0" xfId="0" applyFont="1" applyFill="1"/>
    <xf numFmtId="0" fontId="2" fillId="0" borderId="24" xfId="0" applyFont="1" applyFill="1" applyBorder="1"/>
    <xf numFmtId="0" fontId="2" fillId="0" borderId="25" xfId="0" applyFont="1" applyFill="1" applyBorder="1"/>
    <xf numFmtId="0" fontId="2" fillId="3" borderId="25" xfId="0" applyFont="1" applyFill="1" applyBorder="1"/>
    <xf numFmtId="0" fontId="0" fillId="0" borderId="26" xfId="0" applyFill="1" applyBorder="1"/>
    <xf numFmtId="0" fontId="0" fillId="0" borderId="25" xfId="0" applyFill="1" applyBorder="1"/>
    <xf numFmtId="0" fontId="0" fillId="2" borderId="25" xfId="0" applyFill="1" applyBorder="1"/>
    <xf numFmtId="2" fontId="0" fillId="0" borderId="27" xfId="0" applyNumberFormat="1" applyFill="1" applyBorder="1"/>
    <xf numFmtId="2" fontId="0" fillId="0" borderId="28" xfId="0" applyNumberFormat="1" applyFill="1" applyBorder="1"/>
    <xf numFmtId="0" fontId="0" fillId="0" borderId="29" xfId="0" applyFill="1" applyBorder="1"/>
    <xf numFmtId="0" fontId="0" fillId="2" borderId="28" xfId="0" applyFill="1" applyBorder="1"/>
    <xf numFmtId="2" fontId="0" fillId="0" borderId="30" xfId="0" applyNumberFormat="1" applyFill="1" applyBorder="1"/>
    <xf numFmtId="0" fontId="0" fillId="0" borderId="31" xfId="0" applyFill="1" applyBorder="1"/>
    <xf numFmtId="0" fontId="2" fillId="0" borderId="31" xfId="0" applyFont="1" applyFill="1" applyBorder="1"/>
    <xf numFmtId="0" fontId="2" fillId="3" borderId="31" xfId="0" applyFont="1" applyFill="1" applyBorder="1"/>
    <xf numFmtId="0" fontId="0" fillId="0" borderId="32" xfId="0" applyFill="1" applyBorder="1"/>
    <xf numFmtId="0" fontId="1" fillId="0" borderId="31" xfId="0" applyFont="1" applyFill="1" applyBorder="1"/>
    <xf numFmtId="0" fontId="0" fillId="2" borderId="31" xfId="0" applyFill="1" applyBorder="1"/>
    <xf numFmtId="2" fontId="0" fillId="0" borderId="33" xfId="0" applyNumberFormat="1" applyFill="1" applyBorder="1"/>
    <xf numFmtId="2" fontId="0" fillId="0" borderId="34" xfId="0" applyNumberFormat="1" applyFill="1" applyBorder="1"/>
    <xf numFmtId="0" fontId="0" fillId="0" borderId="35" xfId="0" applyFill="1" applyBorder="1"/>
    <xf numFmtId="0" fontId="0" fillId="2" borderId="34" xfId="0" applyFill="1" applyBorder="1"/>
    <xf numFmtId="2" fontId="0" fillId="0" borderId="32" xfId="0" applyNumberFormat="1" applyFill="1" applyBorder="1"/>
    <xf numFmtId="2" fontId="0" fillId="0" borderId="31" xfId="0" applyNumberFormat="1" applyFill="1" applyBorder="1"/>
    <xf numFmtId="2" fontId="2" fillId="0" borderId="31" xfId="0" applyNumberFormat="1" applyFont="1" applyFill="1" applyBorder="1"/>
    <xf numFmtId="2" fontId="1" fillId="0" borderId="31" xfId="0" applyNumberFormat="1" applyFont="1" applyFill="1" applyBorder="1"/>
    <xf numFmtId="2" fontId="1" fillId="0" borderId="33" xfId="0" applyNumberFormat="1" applyFont="1" applyFill="1" applyBorder="1"/>
    <xf numFmtId="2" fontId="5" fillId="0" borderId="33" xfId="0" applyNumberFormat="1" applyFont="1" applyFill="1" applyBorder="1"/>
    <xf numFmtId="2" fontId="5" fillId="0" borderId="31" xfId="0" applyNumberFormat="1" applyFont="1" applyFill="1" applyBorder="1"/>
    <xf numFmtId="0" fontId="0" fillId="0" borderId="31" xfId="0" applyBorder="1"/>
    <xf numFmtId="0" fontId="2" fillId="3" borderId="0" xfId="0" applyFont="1" applyFill="1"/>
    <xf numFmtId="165" fontId="0" fillId="0" borderId="0" xfId="0" applyNumberFormat="1"/>
    <xf numFmtId="0" fontId="6" fillId="3" borderId="2" xfId="0" applyFont="1" applyFill="1" applyBorder="1"/>
    <xf numFmtId="0" fontId="6" fillId="3" borderId="1" xfId="0" applyFont="1" applyFill="1" applyBorder="1"/>
    <xf numFmtId="0" fontId="0" fillId="4" borderId="0" xfId="0" applyFont="1" applyFill="1"/>
    <xf numFmtId="2" fontId="0" fillId="0" borderId="4" xfId="0" applyNumberFormat="1" applyBorder="1"/>
    <xf numFmtId="0" fontId="0" fillId="5" borderId="0" xfId="0" applyFill="1"/>
    <xf numFmtId="0" fontId="0" fillId="0" borderId="37" xfId="0" applyFill="1" applyBorder="1"/>
    <xf numFmtId="0" fontId="2" fillId="0" borderId="37" xfId="0" applyFont="1" applyFill="1" applyBorder="1"/>
    <xf numFmtId="0" fontId="0" fillId="0" borderId="38" xfId="0" applyFill="1" applyBorder="1"/>
    <xf numFmtId="0" fontId="0" fillId="0" borderId="36" xfId="0" applyFill="1" applyBorder="1"/>
    <xf numFmtId="0" fontId="1" fillId="0" borderId="36" xfId="0" applyFont="1" applyFill="1" applyBorder="1"/>
    <xf numFmtId="0" fontId="0" fillId="2" borderId="37" xfId="0" applyFill="1" applyBorder="1"/>
    <xf numFmtId="0" fontId="0" fillId="0" borderId="39" xfId="0" applyFill="1" applyBorder="1"/>
    <xf numFmtId="0" fontId="0" fillId="0" borderId="36" xfId="0" applyBorder="1"/>
    <xf numFmtId="2" fontId="0" fillId="0" borderId="40" xfId="0" applyNumberFormat="1" applyFill="1" applyBorder="1"/>
    <xf numFmtId="2" fontId="0" fillId="0" borderId="41" xfId="0" applyNumberFormat="1" applyFill="1" applyBorder="1"/>
    <xf numFmtId="2" fontId="1" fillId="0" borderId="42" xfId="0" applyNumberFormat="1" applyFont="1" applyFill="1" applyBorder="1"/>
    <xf numFmtId="0" fontId="0" fillId="2" borderId="41" xfId="0" applyFill="1" applyBorder="1"/>
    <xf numFmtId="0" fontId="0" fillId="0" borderId="43" xfId="0" applyFill="1" applyBorder="1"/>
    <xf numFmtId="2" fontId="0" fillId="0" borderId="39" xfId="0" applyNumberFormat="1" applyFill="1" applyBorder="1"/>
    <xf numFmtId="2" fontId="0" fillId="0" borderId="36" xfId="0" applyNumberFormat="1" applyFill="1" applyBorder="1"/>
    <xf numFmtId="2" fontId="2" fillId="0" borderId="36" xfId="0" applyNumberFormat="1" applyFont="1" applyFill="1" applyBorder="1"/>
    <xf numFmtId="2" fontId="1" fillId="0" borderId="36" xfId="0" applyNumberFormat="1" applyFont="1" applyFill="1" applyBorder="1"/>
    <xf numFmtId="0" fontId="0" fillId="2" borderId="36" xfId="0" applyFill="1" applyBorder="1"/>
    <xf numFmtId="2" fontId="0" fillId="0" borderId="44" xfId="0" applyNumberFormat="1" applyFill="1" applyBorder="1"/>
    <xf numFmtId="2" fontId="1" fillId="0" borderId="45" xfId="0" applyNumberFormat="1" applyFont="1" applyFill="1" applyBorder="1"/>
    <xf numFmtId="2" fontId="5" fillId="0" borderId="45" xfId="0" applyNumberFormat="1" applyFont="1" applyFill="1" applyBorder="1"/>
    <xf numFmtId="2" fontId="5" fillId="0" borderId="36" xfId="0" applyNumberFormat="1" applyFont="1" applyFill="1" applyBorder="1"/>
    <xf numFmtId="2" fontId="0" fillId="0" borderId="42" xfId="0" applyNumberFormat="1" applyBorder="1"/>
    <xf numFmtId="0" fontId="0" fillId="0" borderId="8" xfId="0" applyFill="1" applyBorder="1" applyAlignment="1">
      <alignment wrapText="1"/>
    </xf>
    <xf numFmtId="0" fontId="0" fillId="0" borderId="10" xfId="0" applyFill="1" applyBorder="1" applyAlignment="1">
      <alignment wrapText="1"/>
    </xf>
    <xf numFmtId="164" fontId="0" fillId="0" borderId="8" xfId="0" applyNumberForma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2" fontId="0" fillId="0" borderId="10" xfId="0" applyNumberFormat="1" applyFill="1" applyBorder="1" applyAlignment="1">
      <alignment wrapText="1"/>
    </xf>
    <xf numFmtId="2" fontId="0" fillId="0" borderId="8" xfId="0" applyNumberFormat="1" applyFill="1" applyBorder="1" applyAlignment="1">
      <alignment wrapText="1"/>
    </xf>
    <xf numFmtId="2" fontId="1" fillId="0" borderId="8" xfId="0" applyNumberFormat="1" applyFont="1" applyFill="1" applyBorder="1" applyAlignment="1">
      <alignment wrapText="1"/>
    </xf>
    <xf numFmtId="0" fontId="0" fillId="0" borderId="8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2" fontId="5" fillId="0" borderId="8" xfId="0" applyNumberFormat="1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0" fillId="0" borderId="9" xfId="0" applyFill="1" applyBorder="1" applyAlignment="1">
      <alignment wrapText="1"/>
    </xf>
    <xf numFmtId="164" fontId="0" fillId="0" borderId="10" xfId="0" applyNumberFormat="1" applyFill="1" applyBorder="1" applyAlignment="1">
      <alignment wrapText="1"/>
    </xf>
    <xf numFmtId="0" fontId="0" fillId="6" borderId="1" xfId="0" applyFill="1" applyBorder="1"/>
    <xf numFmtId="0" fontId="2" fillId="6" borderId="1" xfId="0" applyFont="1" applyFill="1" applyBorder="1"/>
    <xf numFmtId="0" fontId="0" fillId="6" borderId="6" xfId="0" applyFill="1" applyBorder="1"/>
    <xf numFmtId="0" fontId="1" fillId="6" borderId="1" xfId="0" applyFont="1" applyFill="1" applyBorder="1"/>
    <xf numFmtId="0" fontId="0" fillId="6" borderId="5" xfId="0" applyFill="1" applyBorder="1"/>
    <xf numFmtId="0" fontId="0" fillId="6" borderId="0" xfId="0" applyFill="1"/>
    <xf numFmtId="2" fontId="0" fillId="6" borderId="11" xfId="0" applyNumberFormat="1" applyFill="1" applyBorder="1"/>
    <xf numFmtId="2" fontId="0" fillId="6" borderId="4" xfId="0" applyNumberFormat="1" applyFill="1" applyBorder="1"/>
    <xf numFmtId="2" fontId="1" fillId="6" borderId="4" xfId="0" applyNumberFormat="1" applyFont="1" applyFill="1" applyBorder="1"/>
    <xf numFmtId="2" fontId="0" fillId="6" borderId="5" xfId="0" applyNumberFormat="1" applyFill="1" applyBorder="1"/>
    <xf numFmtId="2" fontId="0" fillId="6" borderId="0" xfId="0" applyNumberFormat="1" applyFill="1"/>
    <xf numFmtId="2" fontId="2" fillId="6" borderId="0" xfId="0" applyNumberFormat="1" applyFont="1" applyFill="1"/>
    <xf numFmtId="2" fontId="1" fillId="6" borderId="0" xfId="0" applyNumberFormat="1" applyFont="1" applyFill="1"/>
    <xf numFmtId="2" fontId="2" fillId="6" borderId="1" xfId="0" applyNumberFormat="1" applyFont="1" applyFill="1" applyBorder="1"/>
    <xf numFmtId="2" fontId="1" fillId="6" borderId="1" xfId="0" applyNumberFormat="1" applyFont="1" applyFill="1" applyBorder="1"/>
    <xf numFmtId="2" fontId="0" fillId="6" borderId="1" xfId="0" applyNumberFormat="1" applyFill="1" applyBorder="1"/>
    <xf numFmtId="2" fontId="0" fillId="6" borderId="6" xfId="0" applyNumberFormat="1" applyFill="1" applyBorder="1"/>
    <xf numFmtId="0" fontId="0" fillId="6" borderId="2" xfId="0" applyFill="1" applyBorder="1"/>
    <xf numFmtId="0" fontId="2" fillId="6" borderId="2" xfId="0" applyFont="1" applyFill="1" applyBorder="1"/>
    <xf numFmtId="0" fontId="0" fillId="6" borderId="7" xfId="0" applyFill="1" applyBorder="1"/>
    <xf numFmtId="2" fontId="0" fillId="6" borderId="12" xfId="0" applyNumberFormat="1" applyFill="1" applyBorder="1"/>
    <xf numFmtId="2" fontId="0" fillId="6" borderId="3" xfId="0" applyNumberFormat="1" applyFill="1" applyBorder="1"/>
    <xf numFmtId="2" fontId="1" fillId="6" borderId="3" xfId="0" applyNumberFormat="1" applyFont="1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14" xfId="0" applyFill="1" applyBorder="1"/>
    <xf numFmtId="0" fontId="0" fillId="7" borderId="13" xfId="0" applyFill="1" applyBorder="1"/>
    <xf numFmtId="164" fontId="0" fillId="7" borderId="4" xfId="0" applyNumberFormat="1" applyFill="1" applyBorder="1"/>
    <xf numFmtId="164" fontId="0" fillId="7" borderId="3" xfId="0" applyNumberFormat="1" applyFill="1" applyBorder="1"/>
    <xf numFmtId="0" fontId="0" fillId="7" borderId="4" xfId="0" applyFill="1" applyBorder="1"/>
    <xf numFmtId="0" fontId="0" fillId="7" borderId="3" xfId="0" applyFill="1" applyBorder="1"/>
    <xf numFmtId="2" fontId="0" fillId="6" borderId="47" xfId="0" applyNumberFormat="1" applyFill="1" applyBorder="1"/>
    <xf numFmtId="2" fontId="2" fillId="0" borderId="5" xfId="0" applyNumberFormat="1" applyFont="1" applyFill="1" applyBorder="1"/>
    <xf numFmtId="0" fontId="0" fillId="6" borderId="9" xfId="0" applyFill="1" applyBorder="1"/>
    <xf numFmtId="0" fontId="2" fillId="6" borderId="9" xfId="0" applyFont="1" applyFill="1" applyBorder="1"/>
    <xf numFmtId="0" fontId="0" fillId="6" borderId="15" xfId="0" applyFill="1" applyBorder="1"/>
    <xf numFmtId="0" fontId="0" fillId="6" borderId="8" xfId="0" applyFill="1" applyBorder="1"/>
    <xf numFmtId="0" fontId="1" fillId="6" borderId="8" xfId="0" applyFont="1" applyFill="1" applyBorder="1"/>
    <xf numFmtId="0" fontId="0" fillId="6" borderId="10" xfId="0" applyFill="1" applyBorder="1"/>
    <xf numFmtId="0" fontId="0" fillId="7" borderId="9" xfId="0" applyFill="1" applyBorder="1"/>
    <xf numFmtId="2" fontId="0" fillId="6" borderId="18" xfId="0" applyNumberFormat="1" applyFill="1" applyBorder="1"/>
    <xf numFmtId="2" fontId="0" fillId="6" borderId="17" xfId="0" applyNumberFormat="1" applyFill="1" applyBorder="1"/>
    <xf numFmtId="0" fontId="0" fillId="7" borderId="16" xfId="0" applyFill="1" applyBorder="1"/>
    <xf numFmtId="164" fontId="0" fillId="7" borderId="17" xfId="0" applyNumberFormat="1" applyFill="1" applyBorder="1"/>
    <xf numFmtId="2" fontId="1" fillId="6" borderId="17" xfId="0" applyNumberFormat="1" applyFont="1" applyFill="1" applyBorder="1"/>
    <xf numFmtId="0" fontId="0" fillId="7" borderId="17" xfId="0" applyFill="1" applyBorder="1"/>
    <xf numFmtId="2" fontId="0" fillId="6" borderId="10" xfId="0" applyNumberFormat="1" applyFill="1" applyBorder="1"/>
    <xf numFmtId="2" fontId="0" fillId="6" borderId="8" xfId="0" applyNumberFormat="1" applyFill="1" applyBorder="1"/>
    <xf numFmtId="2" fontId="2" fillId="6" borderId="8" xfId="0" applyNumberFormat="1" applyFont="1" applyFill="1" applyBorder="1"/>
    <xf numFmtId="2" fontId="1" fillId="6" borderId="8" xfId="0" applyNumberFormat="1" applyFont="1" applyFill="1" applyBorder="1"/>
    <xf numFmtId="0" fontId="0" fillId="6" borderId="0" xfId="0" applyFill="1" applyBorder="1"/>
    <xf numFmtId="2" fontId="0" fillId="6" borderId="0" xfId="0" applyNumberFormat="1" applyFill="1" applyBorder="1"/>
    <xf numFmtId="2" fontId="2" fillId="6" borderId="0" xfId="0" applyNumberFormat="1" applyFont="1" applyFill="1" applyBorder="1"/>
    <xf numFmtId="2" fontId="1" fillId="6" borderId="0" xfId="0" applyNumberFormat="1" applyFont="1" applyFill="1" applyBorder="1"/>
    <xf numFmtId="0" fontId="0" fillId="3" borderId="8" xfId="0" applyFill="1" applyBorder="1" applyAlignment="1">
      <alignment wrapText="1"/>
    </xf>
    <xf numFmtId="164" fontId="0" fillId="3" borderId="8" xfId="0" applyNumberForma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164" fontId="1" fillId="3" borderId="8" xfId="0" applyNumberFormat="1" applyFont="1" applyFill="1" applyBorder="1" applyAlignment="1">
      <alignment wrapText="1"/>
    </xf>
    <xf numFmtId="164" fontId="2" fillId="3" borderId="8" xfId="0" applyNumberFormat="1" applyFont="1" applyFill="1" applyBorder="1" applyAlignment="1">
      <alignment wrapText="1"/>
    </xf>
    <xf numFmtId="2" fontId="0" fillId="3" borderId="8" xfId="0" applyNumberFormat="1" applyFill="1" applyBorder="1" applyAlignment="1">
      <alignment wrapText="1"/>
    </xf>
    <xf numFmtId="0" fontId="0" fillId="4" borderId="8" xfId="0" applyFont="1" applyFill="1" applyBorder="1" applyAlignment="1">
      <alignment wrapText="1"/>
    </xf>
    <xf numFmtId="0" fontId="0" fillId="5" borderId="8" xfId="0" applyFill="1" applyBorder="1" applyAlignment="1">
      <alignment wrapText="1"/>
    </xf>
    <xf numFmtId="2" fontId="0" fillId="5" borderId="8" xfId="0" applyNumberFormat="1" applyFill="1" applyBorder="1" applyAlignment="1">
      <alignment wrapText="1"/>
    </xf>
    <xf numFmtId="2" fontId="1" fillId="5" borderId="8" xfId="0" applyNumberFormat="1" applyFont="1" applyFill="1" applyBorder="1" applyAlignment="1">
      <alignment wrapText="1"/>
    </xf>
    <xf numFmtId="0" fontId="6" fillId="3" borderId="9" xfId="0" applyFont="1" applyFill="1" applyBorder="1"/>
    <xf numFmtId="165" fontId="0" fillId="0" borderId="8" xfId="0" applyNumberFormat="1" applyBorder="1"/>
    <xf numFmtId="2" fontId="0" fillId="6" borderId="0" xfId="0" applyNumberFormat="1" applyFont="1" applyFill="1"/>
    <xf numFmtId="2" fontId="0" fillId="0" borderId="1" xfId="0" applyNumberFormat="1" applyFont="1" applyFill="1" applyBorder="1"/>
    <xf numFmtId="2" fontId="0" fillId="6" borderId="8" xfId="0" applyNumberFormat="1" applyFill="1" applyBorder="1" applyAlignment="1">
      <alignment wrapText="1"/>
    </xf>
    <xf numFmtId="2" fontId="0" fillId="6" borderId="8" xfId="0" applyNumberFormat="1" applyFont="1" applyFill="1" applyBorder="1" applyAlignment="1">
      <alignment wrapText="1"/>
    </xf>
    <xf numFmtId="2" fontId="0" fillId="0" borderId="9" xfId="0" applyNumberFormat="1" applyFont="1" applyFill="1" applyBorder="1" applyAlignment="1">
      <alignment wrapText="1"/>
    </xf>
    <xf numFmtId="2" fontId="0" fillId="0" borderId="9" xfId="0" applyNumberFormat="1" applyFill="1" applyBorder="1" applyAlignment="1">
      <alignment wrapText="1"/>
    </xf>
    <xf numFmtId="2" fontId="0" fillId="7" borderId="0" xfId="0" applyNumberFormat="1" applyFill="1"/>
    <xf numFmtId="2" fontId="0" fillId="0" borderId="46" xfId="0" applyNumberFormat="1" applyBorder="1"/>
    <xf numFmtId="2" fontId="0" fillId="0" borderId="5" xfId="0" applyNumberFormat="1" applyBorder="1"/>
    <xf numFmtId="1" fontId="0" fillId="0" borderId="0" xfId="0" applyNumberFormat="1"/>
    <xf numFmtId="0" fontId="7" fillId="0" borderId="0" xfId="0" applyFont="1"/>
    <xf numFmtId="0" fontId="0" fillId="0" borderId="48" xfId="0" applyBorder="1"/>
    <xf numFmtId="2" fontId="0" fillId="0" borderId="0" xfId="0" applyNumberFormat="1" applyBorder="1"/>
    <xf numFmtId="1" fontId="0" fillId="0" borderId="0" xfId="0" applyNumberFormat="1" applyBorder="1"/>
    <xf numFmtId="0" fontId="0" fillId="0" borderId="0" xfId="0" applyAlignment="1">
      <alignment horizontal="left"/>
    </xf>
    <xf numFmtId="0" fontId="0" fillId="0" borderId="49" xfId="0" applyBorder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50" xfId="0" applyBorder="1" applyAlignment="1">
      <alignment horizontal="left"/>
    </xf>
    <xf numFmtId="0" fontId="0" fillId="3" borderId="50" xfId="0" applyFill="1" applyBorder="1" applyAlignment="1">
      <alignment horizontal="left"/>
    </xf>
    <xf numFmtId="2" fontId="1" fillId="6" borderId="8" xfId="0" applyNumberFormat="1" applyFont="1" applyFill="1" applyBorder="1" applyAlignment="1">
      <alignment wrapText="1"/>
    </xf>
    <xf numFmtId="1" fontId="0" fillId="0" borderId="36" xfId="0" applyNumberFormat="1" applyBorder="1"/>
    <xf numFmtId="2" fontId="0" fillId="0" borderId="36" xfId="0" applyNumberFormat="1" applyBorder="1"/>
    <xf numFmtId="0" fontId="7" fillId="0" borderId="36" xfId="0" applyFont="1" applyBorder="1"/>
    <xf numFmtId="2" fontId="1" fillId="0" borderId="36" xfId="0" applyNumberFormat="1" applyFont="1" applyBorder="1"/>
    <xf numFmtId="2" fontId="0" fillId="7" borderId="36" xfId="0" applyNumberFormat="1" applyFill="1" applyBorder="1"/>
    <xf numFmtId="2" fontId="0" fillId="0" borderId="39" xfId="0" applyNumberFormat="1" applyBorder="1"/>
    <xf numFmtId="2" fontId="0" fillId="0" borderId="8" xfId="0" applyNumberFormat="1" applyBorder="1" applyAlignment="1">
      <alignment wrapText="1"/>
    </xf>
    <xf numFmtId="2" fontId="10" fillId="0" borderId="8" xfId="0" applyNumberFormat="1" applyFont="1" applyFill="1" applyBorder="1" applyAlignment="1">
      <alignment wrapText="1"/>
    </xf>
    <xf numFmtId="2" fontId="10" fillId="6" borderId="1" xfId="0" applyNumberFormat="1" applyFont="1" applyFill="1" applyBorder="1"/>
    <xf numFmtId="2" fontId="10" fillId="6" borderId="8" xfId="0" applyNumberFormat="1" applyFont="1" applyFill="1" applyBorder="1"/>
    <xf numFmtId="2" fontId="10" fillId="0" borderId="0" xfId="0" applyNumberFormat="1" applyFont="1" applyFill="1"/>
    <xf numFmtId="0" fontId="10" fillId="0" borderId="0" xfId="0" applyFont="1"/>
    <xf numFmtId="2" fontId="1" fillId="0" borderId="8" xfId="0" applyNumberFormat="1" applyFont="1" applyBorder="1" applyAlignment="1">
      <alignment wrapText="1"/>
    </xf>
    <xf numFmtId="2" fontId="10" fillId="0" borderId="8" xfId="0" applyNumberFormat="1" applyFont="1" applyBorder="1" applyAlignment="1">
      <alignment wrapText="1"/>
    </xf>
    <xf numFmtId="0" fontId="10" fillId="0" borderId="0" xfId="0" applyFont="1" applyFill="1"/>
    <xf numFmtId="2" fontId="1" fillId="0" borderId="4" xfId="0" applyNumberFormat="1" applyFont="1" applyFill="1" applyBorder="1" applyAlignment="1">
      <alignment horizontal="left"/>
    </xf>
    <xf numFmtId="0" fontId="0" fillId="0" borderId="0" xfId="0" applyAlignment="1"/>
    <xf numFmtId="0" fontId="0" fillId="0" borderId="0" xfId="0" applyFill="1" applyAlignment="1"/>
    <xf numFmtId="0" fontId="1" fillId="0" borderId="5" xfId="0" applyFont="1" applyFill="1" applyBorder="1" applyAlignment="1"/>
    <xf numFmtId="2" fontId="1" fillId="0" borderId="5" xfId="0" applyNumberFormat="1" applyFont="1" applyFill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10" fillId="0" borderId="0" xfId="0" applyFont="1" applyFill="1" applyAlignment="1"/>
    <xf numFmtId="0" fontId="10" fillId="0" borderId="0" xfId="0" applyFont="1" applyAlignment="1"/>
    <xf numFmtId="0" fontId="0" fillId="0" borderId="1" xfId="0" applyFont="1" applyFill="1" applyBorder="1" applyAlignment="1"/>
    <xf numFmtId="0" fontId="0" fillId="0" borderId="1" xfId="0" applyFill="1" applyBorder="1" applyAlignment="1"/>
    <xf numFmtId="0" fontId="0" fillId="0" borderId="0" xfId="0" applyFont="1" applyFill="1" applyBorder="1" applyAlignment="1"/>
    <xf numFmtId="2" fontId="0" fillId="0" borderId="0" xfId="0" applyNumberFormat="1" applyFont="1" applyFill="1" applyBorder="1"/>
    <xf numFmtId="0" fontId="0" fillId="0" borderId="51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164" fontId="0" fillId="0" borderId="4" xfId="0" applyNumberFormat="1" applyFont="1" applyFill="1" applyBorder="1" applyAlignment="1">
      <alignment horizontal="left"/>
    </xf>
    <xf numFmtId="0" fontId="10" fillId="0" borderId="4" xfId="0" applyFont="1" applyFill="1" applyBorder="1" applyAlignment="1">
      <alignment horizontal="left"/>
    </xf>
    <xf numFmtId="0" fontId="0" fillId="0" borderId="5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2" fontId="1" fillId="0" borderId="3" xfId="0" applyNumberFormat="1" applyFont="1" applyFill="1" applyBorder="1" applyAlignment="1">
      <alignment horizontal="left"/>
    </xf>
    <xf numFmtId="164" fontId="0" fillId="0" borderId="3" xfId="0" applyNumberFormat="1" applyFont="1" applyFill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2" fontId="0" fillId="0" borderId="3" xfId="0" applyNumberFormat="1" applyFont="1" applyFill="1" applyBorder="1" applyAlignment="1">
      <alignment horizontal="left"/>
    </xf>
    <xf numFmtId="2" fontId="10" fillId="0" borderId="3" xfId="0" applyNumberFormat="1" applyFont="1" applyFill="1" applyBorder="1" applyAlignment="1">
      <alignment horizontal="left"/>
    </xf>
    <xf numFmtId="2" fontId="5" fillId="0" borderId="3" xfId="0" applyNumberFormat="1" applyFont="1" applyFill="1" applyBorder="1" applyAlignment="1">
      <alignment horizontal="left"/>
    </xf>
    <xf numFmtId="165" fontId="0" fillId="0" borderId="3" xfId="0" applyNumberFormat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1" fontId="0" fillId="0" borderId="3" xfId="0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2" fontId="0" fillId="0" borderId="4" xfId="0" applyNumberFormat="1" applyFont="1" applyFill="1" applyBorder="1" applyAlignment="1">
      <alignment horizontal="left"/>
    </xf>
    <xf numFmtId="2" fontId="10" fillId="0" borderId="4" xfId="0" applyNumberFormat="1" applyFont="1" applyFill="1" applyBorder="1" applyAlignment="1">
      <alignment horizontal="left"/>
    </xf>
    <xf numFmtId="0" fontId="0" fillId="0" borderId="53" xfId="0" applyFont="1" applyFill="1" applyBorder="1" applyAlignment="1">
      <alignment horizontal="left"/>
    </xf>
    <xf numFmtId="0" fontId="0" fillId="0" borderId="17" xfId="0" applyFont="1" applyFill="1" applyBorder="1" applyAlignment="1">
      <alignment horizontal="left" wrapText="1"/>
    </xf>
    <xf numFmtId="164" fontId="0" fillId="0" borderId="17" xfId="0" applyNumberFormat="1" applyFont="1" applyFill="1" applyBorder="1" applyAlignment="1">
      <alignment horizontal="left" wrapText="1"/>
    </xf>
    <xf numFmtId="164" fontId="1" fillId="0" borderId="17" xfId="0" applyNumberFormat="1" applyFont="1" applyFill="1" applyBorder="1" applyAlignment="1">
      <alignment horizontal="left" wrapText="1"/>
    </xf>
    <xf numFmtId="2" fontId="0" fillId="0" borderId="17" xfId="0" applyNumberFormat="1" applyFont="1" applyFill="1" applyBorder="1" applyAlignment="1">
      <alignment horizontal="left" wrapText="1"/>
    </xf>
    <xf numFmtId="0" fontId="1" fillId="0" borderId="17" xfId="0" applyFont="1" applyFill="1" applyBorder="1" applyAlignment="1">
      <alignment horizontal="left" wrapText="1"/>
    </xf>
    <xf numFmtId="2" fontId="1" fillId="0" borderId="17" xfId="0" applyNumberFormat="1" applyFont="1" applyFill="1" applyBorder="1" applyAlignment="1">
      <alignment horizontal="left" wrapText="1"/>
    </xf>
    <xf numFmtId="2" fontId="10" fillId="0" borderId="17" xfId="0" applyNumberFormat="1" applyFont="1" applyFill="1" applyBorder="1" applyAlignment="1">
      <alignment horizontal="left" wrapText="1"/>
    </xf>
    <xf numFmtId="0" fontId="0" fillId="0" borderId="17" xfId="0" applyFont="1" applyFill="1" applyBorder="1" applyAlignment="1">
      <alignment horizontal="left"/>
    </xf>
    <xf numFmtId="1" fontId="0" fillId="0" borderId="4" xfId="0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6" fillId="0" borderId="17" xfId="0" applyFont="1" applyFill="1" applyBorder="1" applyAlignment="1">
      <alignment horizontal="left"/>
    </xf>
    <xf numFmtId="0" fontId="1" fillId="0" borderId="17" xfId="0" applyFont="1" applyFill="1" applyBorder="1" applyAlignment="1">
      <alignment horizontal="left"/>
    </xf>
    <xf numFmtId="2" fontId="0" fillId="0" borderId="17" xfId="0" applyNumberFormat="1" applyFont="1" applyFill="1" applyBorder="1" applyAlignment="1">
      <alignment horizontal="left"/>
    </xf>
    <xf numFmtId="165" fontId="0" fillId="0" borderId="17" xfId="0" applyNumberFormat="1" applyFont="1" applyFill="1" applyBorder="1" applyAlignment="1">
      <alignment horizontal="left"/>
    </xf>
    <xf numFmtId="2" fontId="1" fillId="0" borderId="17" xfId="0" applyNumberFormat="1" applyFont="1" applyFill="1" applyBorder="1" applyAlignment="1">
      <alignment horizontal="left"/>
    </xf>
    <xf numFmtId="2" fontId="5" fillId="0" borderId="17" xfId="0" applyNumberFormat="1" applyFont="1" applyFill="1" applyBorder="1" applyAlignment="1">
      <alignment horizontal="left"/>
    </xf>
    <xf numFmtId="1" fontId="0" fillId="0" borderId="17" xfId="0" applyNumberFormat="1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165" fontId="0" fillId="0" borderId="4" xfId="0" applyNumberFormat="1" applyFont="1" applyFill="1" applyBorder="1" applyAlignment="1">
      <alignment horizontal="left"/>
    </xf>
    <xf numFmtId="2" fontId="5" fillId="0" borderId="4" xfId="0" applyNumberFormat="1" applyFont="1" applyFill="1" applyBorder="1" applyAlignment="1">
      <alignment horizontal="left"/>
    </xf>
    <xf numFmtId="164" fontId="0" fillId="0" borderId="17" xfId="0" applyNumberFormat="1" applyFont="1" applyFill="1" applyBorder="1" applyAlignment="1">
      <alignment horizontal="left"/>
    </xf>
    <xf numFmtId="2" fontId="10" fillId="0" borderId="17" xfId="0" applyNumberFormat="1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Fill="1" applyBorder="1" applyAlignment="1">
      <alignment horizontal="left"/>
    </xf>
    <xf numFmtId="0" fontId="0" fillId="0" borderId="16" xfId="0" applyFont="1" applyFill="1" applyBorder="1" applyAlignment="1">
      <alignment horizontal="left" wrapText="1"/>
    </xf>
    <xf numFmtId="0" fontId="0" fillId="0" borderId="16" xfId="0" applyFont="1" applyFill="1" applyBorder="1" applyAlignment="1">
      <alignment horizontal="left"/>
    </xf>
    <xf numFmtId="0" fontId="6" fillId="0" borderId="13" xfId="0" applyFont="1" applyFill="1" applyBorder="1" applyAlignment="1">
      <alignment horizontal="left"/>
    </xf>
    <xf numFmtId="0" fontId="6" fillId="0" borderId="16" xfId="0" applyFont="1" applyFill="1" applyBorder="1" applyAlignment="1">
      <alignment horizontal="left"/>
    </xf>
    <xf numFmtId="2" fontId="0" fillId="0" borderId="14" xfId="0" applyNumberFormat="1" applyFont="1" applyFill="1" applyBorder="1" applyAlignment="1">
      <alignment horizontal="left"/>
    </xf>
    <xf numFmtId="2" fontId="0" fillId="0" borderId="13" xfId="0" applyNumberFormat="1" applyFont="1" applyFill="1" applyBorder="1" applyAlignment="1">
      <alignment horizontal="left"/>
    </xf>
    <xf numFmtId="2" fontId="0" fillId="0" borderId="16" xfId="0" applyNumberFormat="1" applyFont="1" applyFill="1" applyBorder="1" applyAlignment="1">
      <alignment horizontal="left"/>
    </xf>
    <xf numFmtId="0" fontId="1" fillId="0" borderId="51" xfId="0" applyFont="1" applyFill="1" applyBorder="1" applyAlignment="1">
      <alignment horizontal="left"/>
    </xf>
    <xf numFmtId="0" fontId="1" fillId="0" borderId="52" xfId="0" applyFont="1" applyFill="1" applyBorder="1" applyAlignment="1">
      <alignment horizontal="left"/>
    </xf>
    <xf numFmtId="0" fontId="0" fillId="0" borderId="53" xfId="0" applyFont="1" applyFill="1" applyBorder="1" applyAlignment="1">
      <alignment horizontal="left" wrapText="1"/>
    </xf>
    <xf numFmtId="0" fontId="1" fillId="0" borderId="54" xfId="0" applyFont="1" applyFill="1" applyBorder="1" applyAlignment="1">
      <alignment horizontal="left"/>
    </xf>
    <xf numFmtId="0" fontId="1" fillId="0" borderId="55" xfId="0" applyFont="1" applyFill="1" applyBorder="1" applyAlignment="1">
      <alignment horizontal="left"/>
    </xf>
    <xf numFmtId="0" fontId="0" fillId="0" borderId="56" xfId="0" applyFont="1" applyFill="1" applyBorder="1" applyAlignment="1">
      <alignment horizontal="left" wrapText="1"/>
    </xf>
    <xf numFmtId="0" fontId="0" fillId="0" borderId="54" xfId="0" applyFont="1" applyFill="1" applyBorder="1" applyAlignment="1">
      <alignment horizontal="left"/>
    </xf>
    <xf numFmtId="0" fontId="0" fillId="0" borderId="55" xfId="0" applyFont="1" applyFill="1" applyBorder="1" applyAlignment="1">
      <alignment horizontal="left"/>
    </xf>
    <xf numFmtId="0" fontId="0" fillId="0" borderId="56" xfId="0" applyFont="1" applyFill="1" applyBorder="1" applyAlignment="1">
      <alignment horizontal="left"/>
    </xf>
    <xf numFmtId="0" fontId="1" fillId="0" borderId="57" xfId="0" applyFont="1" applyFill="1" applyBorder="1" applyAlignment="1">
      <alignment horizontal="left"/>
    </xf>
    <xf numFmtId="0" fontId="1" fillId="0" borderId="58" xfId="0" applyFont="1" applyFill="1" applyBorder="1" applyAlignment="1">
      <alignment horizontal="left"/>
    </xf>
    <xf numFmtId="0" fontId="0" fillId="0" borderId="59" xfId="0" applyFont="1" applyFill="1" applyBorder="1" applyAlignment="1">
      <alignment horizontal="left" wrapText="1"/>
    </xf>
    <xf numFmtId="0" fontId="0" fillId="0" borderId="57" xfId="0" applyFont="1" applyFill="1" applyBorder="1" applyAlignment="1">
      <alignment horizontal="left"/>
    </xf>
    <xf numFmtId="0" fontId="0" fillId="0" borderId="58" xfId="0" applyFont="1" applyFill="1" applyBorder="1" applyAlignment="1">
      <alignment horizontal="left"/>
    </xf>
    <xf numFmtId="0" fontId="0" fillId="0" borderId="59" xfId="0" applyFont="1" applyFill="1" applyBorder="1" applyAlignment="1">
      <alignment horizontal="left"/>
    </xf>
    <xf numFmtId="2" fontId="1" fillId="0" borderId="57" xfId="0" applyNumberFormat="1" applyFont="1" applyFill="1" applyBorder="1" applyAlignment="1">
      <alignment horizontal="left"/>
    </xf>
    <xf numFmtId="2" fontId="1" fillId="0" borderId="58" xfId="0" applyNumberFormat="1" applyFont="1" applyFill="1" applyBorder="1" applyAlignment="1">
      <alignment horizontal="left"/>
    </xf>
    <xf numFmtId="2" fontId="0" fillId="0" borderId="59" xfId="0" applyNumberFormat="1" applyFont="1" applyFill="1" applyBorder="1" applyAlignment="1">
      <alignment horizontal="left" wrapText="1"/>
    </xf>
    <xf numFmtId="2" fontId="0" fillId="0" borderId="57" xfId="0" applyNumberFormat="1" applyFont="1" applyFill="1" applyBorder="1" applyAlignment="1">
      <alignment horizontal="left"/>
    </xf>
    <xf numFmtId="2" fontId="0" fillId="0" borderId="58" xfId="0" applyNumberFormat="1" applyFont="1" applyFill="1" applyBorder="1" applyAlignment="1">
      <alignment horizontal="left"/>
    </xf>
    <xf numFmtId="2" fontId="0" fillId="0" borderId="59" xfId="0" applyNumberFormat="1" applyFont="1" applyFill="1" applyBorder="1" applyAlignment="1">
      <alignment horizontal="left"/>
    </xf>
    <xf numFmtId="164" fontId="1" fillId="0" borderId="57" xfId="0" applyNumberFormat="1" applyFont="1" applyFill="1" applyBorder="1" applyAlignment="1">
      <alignment horizontal="left"/>
    </xf>
    <xf numFmtId="164" fontId="1" fillId="0" borderId="58" xfId="0" applyNumberFormat="1" applyFont="1" applyFill="1" applyBorder="1" applyAlignment="1">
      <alignment horizontal="left"/>
    </xf>
    <xf numFmtId="164" fontId="0" fillId="0" borderId="59" xfId="0" applyNumberFormat="1" applyFont="1" applyFill="1" applyBorder="1" applyAlignment="1">
      <alignment horizontal="left" wrapText="1"/>
    </xf>
    <xf numFmtId="0" fontId="0" fillId="7" borderId="14" xfId="0" applyFont="1" applyFill="1" applyBorder="1" applyAlignment="1">
      <alignment horizontal="left"/>
    </xf>
    <xf numFmtId="0" fontId="0" fillId="7" borderId="13" xfId="0" applyFont="1" applyFill="1" applyBorder="1" applyAlignment="1">
      <alignment horizontal="left"/>
    </xf>
    <xf numFmtId="0" fontId="0" fillId="7" borderId="16" xfId="0" applyFont="1" applyFill="1" applyBorder="1" applyAlignment="1">
      <alignment horizontal="left" wrapText="1"/>
    </xf>
    <xf numFmtId="0" fontId="0" fillId="7" borderId="16" xfId="0" applyFont="1" applyFill="1" applyBorder="1" applyAlignment="1">
      <alignment horizontal="left"/>
    </xf>
    <xf numFmtId="0" fontId="0" fillId="0" borderId="50" xfId="0" applyBorder="1"/>
    <xf numFmtId="0" fontId="0" fillId="0" borderId="5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60" xfId="0" applyBorder="1" applyAlignment="1">
      <alignment horizontal="left"/>
    </xf>
    <xf numFmtId="0" fontId="0" fillId="0" borderId="60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7" fillId="0" borderId="61" xfId="0" applyFont="1" applyBorder="1"/>
    <xf numFmtId="0" fontId="1" fillId="0" borderId="5" xfId="0" applyFont="1" applyBorder="1"/>
    <xf numFmtId="0" fontId="0" fillId="0" borderId="5" xfId="0" applyBorder="1"/>
    <xf numFmtId="0" fontId="0" fillId="0" borderId="18" xfId="0" applyFont="1" applyFill="1" applyBorder="1" applyAlignment="1">
      <alignment horizontal="left" wrapText="1"/>
    </xf>
    <xf numFmtId="2" fontId="0" fillId="0" borderId="62" xfId="0" applyNumberFormat="1" applyFont="1" applyBorder="1"/>
    <xf numFmtId="0" fontId="0" fillId="0" borderId="63" xfId="0" applyFont="1" applyBorder="1"/>
    <xf numFmtId="2" fontId="0" fillId="0" borderId="64" xfId="0" applyNumberFormat="1" applyFont="1" applyBorder="1"/>
    <xf numFmtId="0" fontId="0" fillId="0" borderId="65" xfId="0" applyFont="1" applyBorder="1"/>
    <xf numFmtId="2" fontId="0" fillId="0" borderId="66" xfId="0" applyNumberFormat="1" applyFont="1" applyBorder="1"/>
    <xf numFmtId="0" fontId="0" fillId="0" borderId="67" xfId="0" applyFont="1" applyBorder="1"/>
    <xf numFmtId="2" fontId="0" fillId="0" borderId="68" xfId="0" applyNumberFormat="1" applyFont="1" applyBorder="1"/>
    <xf numFmtId="2" fontId="0" fillId="0" borderId="69" xfId="0" applyNumberFormat="1" applyFont="1" applyBorder="1"/>
    <xf numFmtId="2" fontId="0" fillId="0" borderId="70" xfId="0" applyNumberFormat="1" applyFont="1" applyBorder="1"/>
    <xf numFmtId="2" fontId="0" fillId="0" borderId="50" xfId="0" applyNumberFormat="1" applyBorder="1"/>
    <xf numFmtId="2" fontId="0" fillId="0" borderId="48" xfId="0" applyNumberFormat="1" applyBorder="1"/>
    <xf numFmtId="0" fontId="1" fillId="0" borderId="13" xfId="0" applyFont="1" applyFill="1" applyBorder="1" applyAlignment="1">
      <alignment horizontal="left"/>
    </xf>
    <xf numFmtId="0" fontId="1" fillId="0" borderId="16" xfId="0" applyFont="1" applyFill="1" applyBorder="1" applyAlignment="1">
      <alignment horizontal="left" wrapText="1"/>
    </xf>
    <xf numFmtId="0" fontId="0" fillId="0" borderId="72" xfId="0" applyBorder="1"/>
    <xf numFmtId="0" fontId="0" fillId="0" borderId="73" xfId="0" applyFont="1" applyFill="1" applyBorder="1" applyAlignment="1">
      <alignment horizontal="left"/>
    </xf>
    <xf numFmtId="0" fontId="1" fillId="0" borderId="74" xfId="0" applyFont="1" applyFill="1" applyBorder="1" applyAlignment="1">
      <alignment horizontal="left" wrapText="1"/>
    </xf>
    <xf numFmtId="2" fontId="0" fillId="0" borderId="72" xfId="0" applyNumberFormat="1" applyBorder="1"/>
    <xf numFmtId="2" fontId="0" fillId="0" borderId="71" xfId="0" applyNumberFormat="1" applyBorder="1"/>
    <xf numFmtId="0" fontId="0" fillId="0" borderId="10" xfId="0" applyBorder="1"/>
    <xf numFmtId="2" fontId="0" fillId="0" borderId="75" xfId="0" applyNumberFormat="1" applyBorder="1"/>
    <xf numFmtId="0" fontId="0" fillId="7" borderId="0" xfId="0" applyFont="1" applyFill="1" applyBorder="1" applyAlignment="1">
      <alignment horizontal="left"/>
    </xf>
    <xf numFmtId="0" fontId="0" fillId="7" borderId="52" xfId="0" applyFont="1" applyFill="1" applyBorder="1" applyAlignment="1">
      <alignment horizontal="left"/>
    </xf>
    <xf numFmtId="0" fontId="0" fillId="7" borderId="53" xfId="0" applyFont="1" applyFill="1" applyBorder="1" applyAlignment="1">
      <alignment horizontal="left" wrapText="1"/>
    </xf>
    <xf numFmtId="0" fontId="0" fillId="7" borderId="4" xfId="0" applyFont="1" applyFill="1" applyBorder="1" applyAlignment="1">
      <alignment horizontal="left"/>
    </xf>
    <xf numFmtId="0" fontId="0" fillId="7" borderId="3" xfId="0" applyFont="1" applyFill="1" applyBorder="1" applyAlignment="1">
      <alignment horizontal="left"/>
    </xf>
    <xf numFmtId="0" fontId="0" fillId="7" borderId="17" xfId="0" applyFont="1" applyFill="1" applyBorder="1" applyAlignment="1">
      <alignment horizontal="left"/>
    </xf>
    <xf numFmtId="0" fontId="1" fillId="0" borderId="73" xfId="0" applyFont="1" applyFill="1" applyBorder="1" applyAlignment="1">
      <alignment horizontal="left"/>
    </xf>
    <xf numFmtId="0" fontId="1" fillId="0" borderId="12" xfId="0" applyFont="1" applyFill="1" applyBorder="1" applyAlignment="1">
      <alignment horizontal="left"/>
    </xf>
    <xf numFmtId="2" fontId="0" fillId="0" borderId="10" xfId="0" applyNumberFormat="1" applyBorder="1"/>
    <xf numFmtId="2" fontId="1" fillId="0" borderId="5" xfId="0" applyNumberFormat="1" applyFont="1" applyBorder="1"/>
    <xf numFmtId="1" fontId="0" fillId="0" borderId="8" xfId="0" applyNumberFormat="1" applyBorder="1"/>
    <xf numFmtId="0" fontId="0" fillId="0" borderId="76" xfId="0" applyFont="1" applyFill="1" applyBorder="1" applyAlignment="1">
      <alignment horizontal="left"/>
    </xf>
    <xf numFmtId="0" fontId="0" fillId="0" borderId="22" xfId="0" applyFont="1" applyFill="1" applyBorder="1" applyAlignment="1">
      <alignment horizontal="left"/>
    </xf>
    <xf numFmtId="0" fontId="0" fillId="0" borderId="77" xfId="0" applyBorder="1"/>
    <xf numFmtId="0" fontId="7" fillId="0" borderId="76" xfId="0" applyFont="1" applyBorder="1"/>
    <xf numFmtId="0" fontId="0" fillId="0" borderId="76" xfId="0" applyBorder="1"/>
    <xf numFmtId="2" fontId="0" fillId="0" borderId="76" xfId="0" applyNumberFormat="1" applyBorder="1"/>
    <xf numFmtId="0" fontId="0" fillId="0" borderId="78" xfId="0" applyBorder="1"/>
    <xf numFmtId="0" fontId="0" fillId="0" borderId="52" xfId="0" applyBorder="1"/>
    <xf numFmtId="0" fontId="7" fillId="0" borderId="3" xfId="0" applyFont="1" applyBorder="1"/>
    <xf numFmtId="0" fontId="0" fillId="0" borderId="3" xfId="0" applyBorder="1"/>
    <xf numFmtId="2" fontId="0" fillId="0" borderId="3" xfId="0" applyNumberFormat="1" applyBorder="1"/>
    <xf numFmtId="0" fontId="0" fillId="0" borderId="79" xfId="0" applyBorder="1"/>
    <xf numFmtId="0" fontId="1" fillId="0" borderId="0" xfId="0" applyFont="1" applyAlignment="1">
      <alignment horizontal="center"/>
    </xf>
  </cellXfs>
  <cellStyles count="4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204"/>
  <sheetViews>
    <sheetView tabSelected="1" workbookViewId="0">
      <pane ySplit="3" topLeftCell="A170" activePane="bottomLeft" state="frozen"/>
      <selection activeCell="T1" sqref="T1"/>
      <selection pane="bottomLeft" activeCell="I207" sqref="I207"/>
    </sheetView>
  </sheetViews>
  <sheetFormatPr baseColWidth="10" defaultRowHeight="13" x14ac:dyDescent="0"/>
  <cols>
    <col min="1" max="1" width="15.5703125" style="289" customWidth="1"/>
    <col min="2" max="2" width="4.5703125" style="290" customWidth="1"/>
    <col min="3" max="3" width="8.42578125" style="290" customWidth="1"/>
    <col min="4" max="4" width="10.7109375" style="290"/>
    <col min="5" max="5" width="7.85546875" style="290" customWidth="1"/>
    <col min="6" max="11" width="10.7109375" style="290"/>
    <col min="12" max="12" width="10.7109375" style="328"/>
    <col min="13" max="13" width="5.85546875" style="343" customWidth="1"/>
    <col min="14" max="14" width="4.5703125" style="289" customWidth="1"/>
    <col min="15" max="15" width="4.85546875" style="290" customWidth="1"/>
    <col min="16" max="16" width="4.140625" style="290" customWidth="1"/>
    <col min="17" max="17" width="4.85546875" style="290" customWidth="1"/>
    <col min="18" max="18" width="6.5703125" style="290" customWidth="1"/>
    <col min="19" max="19" width="6.42578125" style="290" customWidth="1"/>
    <col min="20" max="20" width="6" style="290" customWidth="1"/>
    <col min="21" max="21" width="2.85546875" style="290" customWidth="1"/>
    <col min="22" max="22" width="7.140625" style="290" customWidth="1"/>
    <col min="23" max="23" width="3.28515625" style="290" customWidth="1"/>
    <col min="24" max="24" width="5.42578125" style="290" customWidth="1"/>
    <col min="25" max="25" width="6.42578125" style="290" customWidth="1"/>
    <col min="26" max="26" width="8" style="290" customWidth="1"/>
    <col min="27" max="27" width="3.7109375" style="328" customWidth="1"/>
    <col min="28" max="28" width="5.28515625" style="349" customWidth="1"/>
    <col min="29" max="29" width="5" style="290" customWidth="1"/>
    <col min="30" max="30" width="4.85546875" style="290" customWidth="1"/>
    <col min="31" max="31" width="4.140625" style="290" customWidth="1"/>
    <col min="32" max="32" width="6.7109375" style="290" customWidth="1"/>
    <col min="33" max="33" width="6" style="290" customWidth="1"/>
    <col min="34" max="34" width="6.140625" style="290" customWidth="1"/>
    <col min="35" max="35" width="3.28515625" style="290" customWidth="1"/>
    <col min="36" max="36" width="8" style="290" customWidth="1"/>
    <col min="37" max="37" width="2.28515625" style="290" customWidth="1"/>
    <col min="38" max="38" width="6.42578125" style="290" customWidth="1"/>
    <col min="39" max="39" width="6.85546875" style="290" customWidth="1"/>
    <col min="40" max="40" width="7.42578125" style="290" customWidth="1"/>
    <col min="41" max="41" width="4.7109375" style="328" customWidth="1"/>
    <col min="42" max="42" width="6.42578125" style="349" customWidth="1"/>
    <col min="43" max="44" width="4.85546875" style="290" customWidth="1"/>
    <col min="45" max="45" width="5.7109375" style="290" customWidth="1"/>
    <col min="46" max="46" width="6" style="290" customWidth="1"/>
    <col min="47" max="47" width="5.7109375" style="290" customWidth="1"/>
    <col min="48" max="48" width="3" style="290" customWidth="1"/>
    <col min="49" max="49" width="6.140625" style="290" customWidth="1"/>
    <col min="50" max="50" width="2.28515625" style="290" customWidth="1"/>
    <col min="51" max="51" width="6.28515625" style="290" customWidth="1"/>
    <col min="52" max="52" width="6.42578125" style="290" customWidth="1"/>
    <col min="53" max="53" width="7.5703125" style="290" customWidth="1"/>
    <col min="54" max="54" width="4.5703125" style="328" customWidth="1"/>
    <col min="55" max="55" width="7.42578125" style="349" customWidth="1"/>
    <col min="56" max="56" width="8.140625" style="290" customWidth="1"/>
    <col min="57" max="58" width="8.42578125" style="290" customWidth="1"/>
    <col min="59" max="59" width="8.140625" style="290" customWidth="1"/>
    <col min="60" max="60" width="7.5703125" style="290" customWidth="1"/>
    <col min="61" max="61" width="8.85546875" style="290" customWidth="1"/>
    <col min="62" max="62" width="9.5703125" style="290" customWidth="1"/>
    <col min="63" max="63" width="4.28515625" style="328" customWidth="1"/>
    <col min="64" max="64" width="6.140625" style="349" customWidth="1"/>
    <col min="65" max="65" width="6.42578125" style="290" customWidth="1"/>
    <col min="66" max="66" width="5.42578125" style="290" customWidth="1"/>
    <col min="67" max="67" width="4.85546875" style="290" customWidth="1"/>
    <col min="68" max="68" width="4.7109375" style="290" customWidth="1"/>
    <col min="69" max="69" width="5.5703125" style="290" customWidth="1"/>
    <col min="70" max="70" width="5.140625" style="290" customWidth="1"/>
    <col min="71" max="71" width="5.85546875" style="290" customWidth="1"/>
    <col min="72" max="72" width="2" style="290" customWidth="1"/>
    <col min="73" max="73" width="6.7109375" style="290" customWidth="1"/>
    <col min="74" max="74" width="2.7109375" style="290" customWidth="1"/>
    <col min="75" max="75" width="5.140625" style="290" customWidth="1"/>
    <col min="76" max="76" width="5.5703125" style="290" customWidth="1"/>
    <col min="77" max="77" width="7.5703125" style="290" customWidth="1"/>
    <col min="78" max="78" width="3.85546875" style="328" customWidth="1"/>
    <col min="79" max="79" width="5.5703125" style="349" customWidth="1"/>
    <col min="80" max="80" width="5.140625" style="290" customWidth="1"/>
    <col min="81" max="81" width="6" style="290" customWidth="1"/>
    <col min="82" max="82" width="5.28515625" style="290" customWidth="1"/>
    <col min="83" max="83" width="5" style="290" customWidth="1"/>
    <col min="84" max="84" width="4.85546875" style="290" customWidth="1"/>
    <col min="85" max="85" width="5.42578125" style="290" customWidth="1"/>
    <col min="86" max="86" width="5.7109375" style="290" customWidth="1"/>
    <col min="87" max="87" width="3.5703125" style="290" customWidth="1"/>
    <col min="88" max="88" width="5.42578125" style="290" customWidth="1"/>
    <col min="89" max="89" width="5.85546875" style="290" customWidth="1"/>
    <col min="90" max="90" width="7.140625" style="290" customWidth="1"/>
    <col min="91" max="91" width="6.140625" style="290" customWidth="1"/>
    <col min="92" max="92" width="6.42578125" style="290" customWidth="1"/>
    <col min="93" max="93" width="7.28515625" style="290" customWidth="1"/>
    <col min="94" max="94" width="4.42578125" style="328" customWidth="1"/>
    <col min="95" max="95" width="5.140625" style="349" customWidth="1"/>
    <col min="96" max="96" width="5" style="290" customWidth="1"/>
    <col min="97" max="99" width="5.28515625" style="290" customWidth="1"/>
    <col min="100" max="100" width="5" style="290" customWidth="1"/>
    <col min="101" max="101" width="5.28515625" style="290" customWidth="1"/>
    <col min="102" max="102" width="5" style="290" customWidth="1"/>
    <col min="103" max="103" width="2.7109375" style="290" customWidth="1"/>
    <col min="104" max="104" width="4.5703125" style="290" customWidth="1"/>
    <col min="105" max="105" width="5.140625" style="290" customWidth="1"/>
    <col min="106" max="106" width="6" style="290" customWidth="1"/>
    <col min="107" max="107" width="4.5703125" style="290" customWidth="1"/>
    <col min="108" max="108" width="5.28515625" style="290" customWidth="1"/>
    <col min="109" max="109" width="6.42578125" style="290" customWidth="1"/>
    <col min="110" max="110" width="6.85546875" style="290" customWidth="1"/>
    <col min="111" max="111" width="5.140625" style="290" customWidth="1"/>
    <col min="112" max="113" width="7" style="290" customWidth="1"/>
    <col min="114" max="114" width="8.5703125" style="290" customWidth="1"/>
    <col min="115" max="116" width="8.140625" style="290" customWidth="1"/>
    <col min="117" max="117" width="9.140625" style="290" customWidth="1"/>
    <col min="118" max="118" width="8" style="290" customWidth="1"/>
    <col min="119" max="119" width="7.5703125" style="290" customWidth="1"/>
    <col min="120" max="120" width="6.5703125" style="290" customWidth="1"/>
    <col min="121" max="121" width="6.42578125" style="290" customWidth="1"/>
    <col min="122" max="122" width="7.42578125" style="290" customWidth="1"/>
    <col min="123" max="123" width="9.7109375" style="290" customWidth="1"/>
    <col min="124" max="124" width="7.7109375" style="290" customWidth="1"/>
    <col min="125" max="125" width="7.5703125" style="290" customWidth="1"/>
    <col min="126" max="127" width="7.7109375" style="290" customWidth="1"/>
    <col min="128" max="128" width="8.28515625" style="290" customWidth="1"/>
    <col min="129" max="129" width="8.7109375" style="290" customWidth="1"/>
    <col min="130" max="130" width="3.85546875" style="290" customWidth="1"/>
    <col min="131" max="131" width="8.140625" style="290" customWidth="1"/>
    <col min="132" max="132" width="7" style="290" customWidth="1"/>
    <col min="133" max="133" width="5.85546875" style="290" customWidth="1"/>
    <col min="134" max="134" width="7.5703125" style="290" customWidth="1"/>
    <col min="135" max="135" width="7" style="290" customWidth="1"/>
    <col min="136" max="136" width="6.85546875" style="290" customWidth="1"/>
    <col min="137" max="137" width="7.5703125" style="290" customWidth="1"/>
    <col min="138" max="138" width="7.28515625" style="290" customWidth="1"/>
    <col min="139" max="139" width="6.42578125" style="290" customWidth="1"/>
    <col min="140" max="140" width="5.85546875" style="290" customWidth="1"/>
    <col min="141" max="141" width="5.42578125" style="290" customWidth="1"/>
    <col min="142" max="142" width="6.7109375" style="290" customWidth="1"/>
    <col min="143" max="143" width="3.7109375" style="290" customWidth="1"/>
    <col min="144" max="179" width="0" style="290" hidden="1" customWidth="1"/>
    <col min="180" max="180" width="4" style="290" customWidth="1"/>
    <col min="181" max="16384" width="10.7109375" style="290"/>
  </cols>
  <sheetData>
    <row r="1" spans="1:197" s="285" customFormat="1">
      <c r="A1" s="284"/>
      <c r="D1" s="286" t="s">
        <v>479</v>
      </c>
      <c r="L1" s="327"/>
      <c r="M1" s="339" t="s">
        <v>272</v>
      </c>
      <c r="N1" s="336" t="s">
        <v>480</v>
      </c>
      <c r="AA1" s="360"/>
      <c r="AB1" s="345" t="s">
        <v>481</v>
      </c>
      <c r="AO1" s="360"/>
      <c r="AP1" s="345" t="s">
        <v>482</v>
      </c>
      <c r="BB1" s="360"/>
      <c r="BC1" s="351" t="s">
        <v>235</v>
      </c>
      <c r="BK1" s="327"/>
      <c r="BL1" s="357" t="s">
        <v>451</v>
      </c>
      <c r="BN1" s="287" t="s">
        <v>450</v>
      </c>
      <c r="BZ1" s="360"/>
      <c r="CA1" s="345" t="s">
        <v>483</v>
      </c>
      <c r="CP1" s="360"/>
      <c r="CQ1" s="345" t="s">
        <v>491</v>
      </c>
      <c r="DB1" s="286"/>
      <c r="DC1" s="286"/>
      <c r="DD1" s="286"/>
      <c r="DE1" s="286"/>
      <c r="DG1" s="360"/>
      <c r="DH1" s="271" t="s">
        <v>12</v>
      </c>
      <c r="DM1" s="286"/>
      <c r="DN1" s="288" t="s">
        <v>1116</v>
      </c>
      <c r="DY1" s="288" t="s">
        <v>1117</v>
      </c>
      <c r="DZ1" s="360"/>
      <c r="EA1" s="271" t="s">
        <v>474</v>
      </c>
      <c r="EN1" s="285" t="s">
        <v>415</v>
      </c>
      <c r="EO1" s="285" t="s">
        <v>416</v>
      </c>
      <c r="EP1" s="285" t="s">
        <v>225</v>
      </c>
      <c r="EQ1" s="285" t="s">
        <v>225</v>
      </c>
      <c r="ER1" s="285" t="s">
        <v>225</v>
      </c>
      <c r="ES1" s="285" t="s">
        <v>417</v>
      </c>
      <c r="ET1" s="285" t="s">
        <v>418</v>
      </c>
      <c r="EU1" s="285" t="s">
        <v>225</v>
      </c>
      <c r="EV1" s="285" t="s">
        <v>225</v>
      </c>
      <c r="EW1" s="285" t="s">
        <v>225</v>
      </c>
      <c r="EY1" s="285" t="s">
        <v>415</v>
      </c>
      <c r="EZ1" s="285" t="s">
        <v>416</v>
      </c>
      <c r="FA1" s="285" t="s">
        <v>225</v>
      </c>
      <c r="FB1" s="285" t="s">
        <v>417</v>
      </c>
      <c r="FC1" s="285" t="s">
        <v>418</v>
      </c>
      <c r="FD1" s="285" t="s">
        <v>225</v>
      </c>
      <c r="FE1" s="285" t="s">
        <v>415</v>
      </c>
      <c r="FF1" s="285" t="s">
        <v>416</v>
      </c>
      <c r="FG1" s="285" t="s">
        <v>225</v>
      </c>
      <c r="FH1" s="285" t="s">
        <v>417</v>
      </c>
      <c r="FI1" s="285" t="s">
        <v>418</v>
      </c>
      <c r="FJ1" s="285" t="s">
        <v>225</v>
      </c>
      <c r="FL1" s="285" t="s">
        <v>415</v>
      </c>
      <c r="FM1" s="285" t="s">
        <v>416</v>
      </c>
      <c r="FN1" s="285" t="s">
        <v>225</v>
      </c>
      <c r="FO1" s="285" t="s">
        <v>417</v>
      </c>
      <c r="FP1" s="285" t="s">
        <v>418</v>
      </c>
      <c r="FQ1" s="285" t="s">
        <v>225</v>
      </c>
      <c r="FR1" s="285" t="s">
        <v>415</v>
      </c>
      <c r="FS1" s="285" t="s">
        <v>416</v>
      </c>
      <c r="FT1" s="285" t="s">
        <v>225</v>
      </c>
      <c r="FU1" s="285" t="s">
        <v>417</v>
      </c>
      <c r="FV1" s="285" t="s">
        <v>418</v>
      </c>
      <c r="FW1" s="285" t="s">
        <v>225</v>
      </c>
      <c r="FX1" s="394"/>
      <c r="FY1" s="371" t="s">
        <v>1175</v>
      </c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 s="387"/>
      <c r="GO1"/>
    </row>
    <row r="2" spans="1:197">
      <c r="A2" s="289" t="s">
        <v>1154</v>
      </c>
      <c r="M2" s="340"/>
      <c r="N2" s="337"/>
      <c r="AA2" s="361"/>
      <c r="AB2" s="346"/>
      <c r="AO2" s="361"/>
      <c r="AP2" s="346"/>
      <c r="BB2" s="361"/>
      <c r="BC2" s="352"/>
      <c r="BL2" s="358"/>
      <c r="BN2" s="293"/>
      <c r="BZ2" s="361"/>
      <c r="CA2" s="346"/>
      <c r="CP2" s="361"/>
      <c r="CQ2" s="346" t="s">
        <v>1150</v>
      </c>
      <c r="CU2" s="291" t="s">
        <v>1151</v>
      </c>
      <c r="CZ2" s="291" t="s">
        <v>1150</v>
      </c>
      <c r="DB2" s="291"/>
      <c r="DC2" s="291" t="s">
        <v>1151</v>
      </c>
      <c r="DD2" s="291"/>
      <c r="DE2" s="291"/>
      <c r="DG2" s="361"/>
      <c r="DH2" s="292"/>
      <c r="DM2" s="291"/>
      <c r="DN2" s="294"/>
      <c r="DY2" s="294"/>
      <c r="DZ2" s="361"/>
      <c r="EA2" s="292"/>
      <c r="FX2" s="395"/>
      <c r="FY2" s="346" t="s">
        <v>1150</v>
      </c>
      <c r="GC2" s="291" t="s">
        <v>1151</v>
      </c>
      <c r="GH2" s="291" t="s">
        <v>1150</v>
      </c>
      <c r="GJ2" s="291"/>
      <c r="GK2" s="291" t="s">
        <v>1151</v>
      </c>
      <c r="GL2" s="291"/>
      <c r="GM2" s="385"/>
      <c r="GN2" s="400" t="s">
        <v>1177</v>
      </c>
      <c r="GO2" s="44" t="s">
        <v>1178</v>
      </c>
    </row>
    <row r="3" spans="1:197" s="312" customFormat="1" ht="40" thickBot="1">
      <c r="A3" s="304"/>
      <c r="B3" s="305" t="s">
        <v>673</v>
      </c>
      <c r="C3" s="305" t="s">
        <v>672</v>
      </c>
      <c r="D3" s="305" t="s">
        <v>475</v>
      </c>
      <c r="E3" s="305" t="s">
        <v>870</v>
      </c>
      <c r="F3" s="305" t="s">
        <v>871</v>
      </c>
      <c r="G3" s="305" t="s">
        <v>1156</v>
      </c>
      <c r="H3" s="305" t="s">
        <v>1157</v>
      </c>
      <c r="I3" s="305" t="s">
        <v>1158</v>
      </c>
      <c r="J3" s="305" t="s">
        <v>616</v>
      </c>
      <c r="K3" s="305" t="s">
        <v>668</v>
      </c>
      <c r="L3" s="329" t="s">
        <v>476</v>
      </c>
      <c r="M3" s="341" t="s">
        <v>273</v>
      </c>
      <c r="N3" s="338" t="s">
        <v>871</v>
      </c>
      <c r="O3" s="305" t="s">
        <v>1156</v>
      </c>
      <c r="P3" s="305" t="s">
        <v>1157</v>
      </c>
      <c r="Q3" s="305" t="s">
        <v>1158</v>
      </c>
      <c r="R3" s="305" t="s">
        <v>616</v>
      </c>
      <c r="S3" s="305" t="s">
        <v>668</v>
      </c>
      <c r="T3" s="305" t="s">
        <v>476</v>
      </c>
      <c r="U3" s="305"/>
      <c r="V3" s="306" t="s">
        <v>1159</v>
      </c>
      <c r="W3" s="306"/>
      <c r="X3" s="306" t="s">
        <v>1160</v>
      </c>
      <c r="Y3" s="306" t="s">
        <v>454</v>
      </c>
      <c r="Z3" s="307" t="s">
        <v>1161</v>
      </c>
      <c r="AA3" s="362"/>
      <c r="AB3" s="347" t="s">
        <v>871</v>
      </c>
      <c r="AC3" s="305" t="s">
        <v>1156</v>
      </c>
      <c r="AD3" s="305" t="s">
        <v>1157</v>
      </c>
      <c r="AE3" s="305" t="s">
        <v>1158</v>
      </c>
      <c r="AF3" s="305" t="s">
        <v>616</v>
      </c>
      <c r="AG3" s="305" t="s">
        <v>668</v>
      </c>
      <c r="AH3" s="305" t="s">
        <v>476</v>
      </c>
      <c r="AI3" s="305"/>
      <c r="AJ3" s="306" t="s">
        <v>1159</v>
      </c>
      <c r="AK3" s="306"/>
      <c r="AL3" s="306" t="s">
        <v>1160</v>
      </c>
      <c r="AM3" s="306" t="s">
        <v>454</v>
      </c>
      <c r="AN3" s="307" t="s">
        <v>1161</v>
      </c>
      <c r="AO3" s="362"/>
      <c r="AP3" s="347" t="s">
        <v>1156</v>
      </c>
      <c r="AQ3" s="305" t="s">
        <v>1157</v>
      </c>
      <c r="AR3" s="305" t="s">
        <v>1158</v>
      </c>
      <c r="AS3" s="305" t="s">
        <v>616</v>
      </c>
      <c r="AT3" s="305" t="s">
        <v>668</v>
      </c>
      <c r="AU3" s="305" t="s">
        <v>476</v>
      </c>
      <c r="AV3" s="305"/>
      <c r="AW3" s="306" t="s">
        <v>1159</v>
      </c>
      <c r="AX3" s="306"/>
      <c r="AY3" s="306" t="s">
        <v>1160</v>
      </c>
      <c r="AZ3" s="306" t="s">
        <v>454</v>
      </c>
      <c r="BA3" s="307" t="s">
        <v>1161</v>
      </c>
      <c r="BB3" s="362"/>
      <c r="BC3" s="353" t="s">
        <v>419</v>
      </c>
      <c r="BD3" s="308" t="s">
        <v>473</v>
      </c>
      <c r="BE3" s="305" t="s">
        <v>1156</v>
      </c>
      <c r="BF3" s="305" t="s">
        <v>1157</v>
      </c>
      <c r="BG3" s="305" t="s">
        <v>1158</v>
      </c>
      <c r="BH3" s="305" t="s">
        <v>616</v>
      </c>
      <c r="BI3" s="305" t="s">
        <v>668</v>
      </c>
      <c r="BJ3" s="305" t="s">
        <v>476</v>
      </c>
      <c r="BK3" s="329"/>
      <c r="BL3" s="359" t="s">
        <v>419</v>
      </c>
      <c r="BM3" s="306" t="s">
        <v>472</v>
      </c>
      <c r="BN3" s="305" t="s">
        <v>1156</v>
      </c>
      <c r="BO3" s="305" t="s">
        <v>1157</v>
      </c>
      <c r="BP3" s="305" t="s">
        <v>1158</v>
      </c>
      <c r="BQ3" s="305" t="s">
        <v>616</v>
      </c>
      <c r="BR3" s="305" t="s">
        <v>668</v>
      </c>
      <c r="BS3" s="305" t="s">
        <v>476</v>
      </c>
      <c r="BT3" s="305"/>
      <c r="BU3" s="306" t="s">
        <v>1159</v>
      </c>
      <c r="BV3" s="305"/>
      <c r="BW3" s="306" t="s">
        <v>1160</v>
      </c>
      <c r="BX3" s="306" t="s">
        <v>454</v>
      </c>
      <c r="BY3" s="307" t="s">
        <v>1161</v>
      </c>
      <c r="BZ3" s="362"/>
      <c r="CA3" s="347" t="s">
        <v>1162</v>
      </c>
      <c r="CB3" s="305" t="s">
        <v>1163</v>
      </c>
      <c r="CC3" s="305" t="s">
        <v>460</v>
      </c>
      <c r="CD3" s="305" t="s">
        <v>461</v>
      </c>
      <c r="CE3" s="305" t="s">
        <v>1164</v>
      </c>
      <c r="CF3" s="305" t="s">
        <v>1165</v>
      </c>
      <c r="CG3" s="305" t="s">
        <v>414</v>
      </c>
      <c r="CH3" s="305" t="s">
        <v>413</v>
      </c>
      <c r="CI3" s="305"/>
      <c r="CJ3" s="305" t="s">
        <v>1166</v>
      </c>
      <c r="CK3" s="305" t="s">
        <v>452</v>
      </c>
      <c r="CL3" s="309" t="s">
        <v>1167</v>
      </c>
      <c r="CM3" s="305" t="s">
        <v>1168</v>
      </c>
      <c r="CN3" s="305" t="s">
        <v>453</v>
      </c>
      <c r="CO3" s="309" t="s">
        <v>1169</v>
      </c>
      <c r="CP3" s="362"/>
      <c r="CQ3" s="347" t="s">
        <v>420</v>
      </c>
      <c r="CR3" s="305" t="s">
        <v>421</v>
      </c>
      <c r="CS3" s="305" t="s">
        <v>226</v>
      </c>
      <c r="CT3" s="305" t="s">
        <v>227</v>
      </c>
      <c r="CU3" s="305" t="s">
        <v>420</v>
      </c>
      <c r="CV3" s="305" t="s">
        <v>421</v>
      </c>
      <c r="CW3" s="305" t="s">
        <v>226</v>
      </c>
      <c r="CX3" s="305" t="s">
        <v>227</v>
      </c>
      <c r="CY3" s="305"/>
      <c r="CZ3" s="305" t="s">
        <v>1170</v>
      </c>
      <c r="DA3" s="305" t="s">
        <v>671</v>
      </c>
      <c r="DB3" s="309" t="s">
        <v>1171</v>
      </c>
      <c r="DC3" s="305" t="s">
        <v>1170</v>
      </c>
      <c r="DD3" s="305" t="s">
        <v>671</v>
      </c>
      <c r="DE3" s="309" t="s">
        <v>1171</v>
      </c>
      <c r="DF3" s="309" t="s">
        <v>948</v>
      </c>
      <c r="DG3" s="362"/>
      <c r="DH3" s="308" t="s">
        <v>441</v>
      </c>
      <c r="DI3" s="308" t="s">
        <v>442</v>
      </c>
      <c r="DJ3" s="310" t="s">
        <v>1172</v>
      </c>
      <c r="DK3" s="308" t="s">
        <v>443</v>
      </c>
      <c r="DL3" s="308" t="s">
        <v>444</v>
      </c>
      <c r="DM3" s="310" t="s">
        <v>1123</v>
      </c>
      <c r="DN3" s="311" t="s">
        <v>1173</v>
      </c>
      <c r="DO3" s="308" t="s">
        <v>228</v>
      </c>
      <c r="DP3" s="308" t="s">
        <v>229</v>
      </c>
      <c r="DQ3" s="308" t="s">
        <v>230</v>
      </c>
      <c r="DR3" s="308" t="s">
        <v>231</v>
      </c>
      <c r="DS3" s="310" t="s">
        <v>1174</v>
      </c>
      <c r="DT3" s="308" t="s">
        <v>232</v>
      </c>
      <c r="DU3" s="308" t="s">
        <v>233</v>
      </c>
      <c r="DV3" s="308" t="s">
        <v>234</v>
      </c>
      <c r="DW3" s="308" t="s">
        <v>234</v>
      </c>
      <c r="DX3" s="310" t="s">
        <v>1174</v>
      </c>
      <c r="DY3" s="311" t="s">
        <v>1173</v>
      </c>
      <c r="DZ3" s="362"/>
      <c r="EA3" s="308" t="s">
        <v>441</v>
      </c>
      <c r="EB3" s="308" t="s">
        <v>442</v>
      </c>
      <c r="EC3" s="308" t="s">
        <v>443</v>
      </c>
      <c r="ED3" s="308" t="s">
        <v>444</v>
      </c>
      <c r="EE3" s="308" t="s">
        <v>228</v>
      </c>
      <c r="EF3" s="308" t="s">
        <v>229</v>
      </c>
      <c r="EG3" s="308" t="s">
        <v>230</v>
      </c>
      <c r="EH3" s="308" t="s">
        <v>231</v>
      </c>
      <c r="EI3" s="308" t="s">
        <v>232</v>
      </c>
      <c r="EJ3" s="308" t="s">
        <v>233</v>
      </c>
      <c r="EK3" s="308" t="s">
        <v>234</v>
      </c>
      <c r="EL3" s="308" t="s">
        <v>1120</v>
      </c>
      <c r="EM3" s="305"/>
      <c r="EN3" s="305" t="s">
        <v>419</v>
      </c>
      <c r="EO3" s="305" t="s">
        <v>420</v>
      </c>
      <c r="EP3" s="305" t="s">
        <v>421</v>
      </c>
      <c r="EQ3" s="305" t="s">
        <v>422</v>
      </c>
      <c r="ER3" s="305" t="s">
        <v>423</v>
      </c>
      <c r="ES3" s="305" t="s">
        <v>419</v>
      </c>
      <c r="ET3" s="305" t="s">
        <v>420</v>
      </c>
      <c r="EU3" s="305" t="s">
        <v>421</v>
      </c>
      <c r="EV3" s="305" t="s">
        <v>422</v>
      </c>
      <c r="EW3" s="305" t="s">
        <v>423</v>
      </c>
      <c r="EX3" s="305"/>
      <c r="EY3" s="305" t="s">
        <v>420</v>
      </c>
      <c r="EZ3" s="305" t="s">
        <v>424</v>
      </c>
      <c r="FA3" s="305" t="s">
        <v>425</v>
      </c>
      <c r="FB3" s="305" t="s">
        <v>420</v>
      </c>
      <c r="FC3" s="305" t="s">
        <v>424</v>
      </c>
      <c r="FD3" s="305" t="s">
        <v>425</v>
      </c>
      <c r="FE3" s="305" t="s">
        <v>421</v>
      </c>
      <c r="FF3" s="305" t="s">
        <v>424</v>
      </c>
      <c r="FG3" s="305" t="s">
        <v>425</v>
      </c>
      <c r="FH3" s="305" t="s">
        <v>421</v>
      </c>
      <c r="FI3" s="305" t="s">
        <v>424</v>
      </c>
      <c r="FJ3" s="305" t="s">
        <v>425</v>
      </c>
      <c r="FK3" s="305"/>
      <c r="FL3" s="305" t="s">
        <v>226</v>
      </c>
      <c r="FM3" s="305" t="s">
        <v>424</v>
      </c>
      <c r="FN3" s="305" t="s">
        <v>425</v>
      </c>
      <c r="FO3" s="305" t="s">
        <v>226</v>
      </c>
      <c r="FP3" s="305" t="s">
        <v>424</v>
      </c>
      <c r="FQ3" s="305" t="s">
        <v>425</v>
      </c>
      <c r="FR3" s="305" t="s">
        <v>227</v>
      </c>
      <c r="FS3" s="305" t="s">
        <v>424</v>
      </c>
      <c r="FT3" s="305" t="s">
        <v>425</v>
      </c>
      <c r="FU3" s="305" t="s">
        <v>227</v>
      </c>
      <c r="FV3" s="305" t="s">
        <v>424</v>
      </c>
      <c r="FW3" s="305" t="s">
        <v>425</v>
      </c>
      <c r="FX3" s="396"/>
      <c r="FY3" s="347" t="s">
        <v>420</v>
      </c>
      <c r="FZ3" s="305" t="s">
        <v>421</v>
      </c>
      <c r="GA3" s="305" t="s">
        <v>226</v>
      </c>
      <c r="GB3" s="305" t="s">
        <v>227</v>
      </c>
      <c r="GC3" s="305" t="s">
        <v>420</v>
      </c>
      <c r="GD3" s="305" t="s">
        <v>421</v>
      </c>
      <c r="GE3" s="305" t="s">
        <v>226</v>
      </c>
      <c r="GF3" s="305" t="s">
        <v>227</v>
      </c>
      <c r="GG3" s="305"/>
      <c r="GH3" s="305" t="s">
        <v>1170</v>
      </c>
      <c r="GI3" s="305" t="s">
        <v>671</v>
      </c>
      <c r="GJ3" s="309" t="s">
        <v>1171</v>
      </c>
      <c r="GK3" s="305" t="s">
        <v>1170</v>
      </c>
      <c r="GL3" s="305" t="s">
        <v>671</v>
      </c>
      <c r="GM3" s="386" t="s">
        <v>1171</v>
      </c>
      <c r="GN3" s="389"/>
      <c r="GO3" s="392"/>
    </row>
    <row r="4" spans="1:197" s="285" customFormat="1">
      <c r="A4" s="284" t="s">
        <v>1122</v>
      </c>
      <c r="B4" s="285">
        <v>1</v>
      </c>
      <c r="C4" s="285">
        <v>1</v>
      </c>
      <c r="D4" s="285" t="s">
        <v>562</v>
      </c>
      <c r="F4" s="285" t="s">
        <v>576</v>
      </c>
      <c r="G4" s="285" t="s">
        <v>321</v>
      </c>
      <c r="H4" s="285" t="s">
        <v>322</v>
      </c>
      <c r="I4" s="285" t="s">
        <v>600</v>
      </c>
      <c r="J4" s="285" t="s">
        <v>321</v>
      </c>
      <c r="K4" s="285" t="s">
        <v>601</v>
      </c>
      <c r="L4" s="327" t="s">
        <v>602</v>
      </c>
      <c r="M4" s="342" t="s">
        <v>580</v>
      </c>
      <c r="N4" s="284">
        <v>2</v>
      </c>
      <c r="O4" s="285">
        <v>10</v>
      </c>
      <c r="P4" s="285">
        <v>3</v>
      </c>
      <c r="Q4" s="285">
        <v>4</v>
      </c>
      <c r="R4" s="285">
        <v>10</v>
      </c>
      <c r="S4" s="285">
        <v>4</v>
      </c>
      <c r="T4" s="285">
        <v>5</v>
      </c>
      <c r="V4" s="285">
        <v>0</v>
      </c>
      <c r="X4" s="285">
        <v>3.5</v>
      </c>
      <c r="Y4" s="285">
        <v>4.5</v>
      </c>
      <c r="Z4" s="286">
        <v>-1</v>
      </c>
      <c r="AA4" s="360"/>
      <c r="AB4" s="348">
        <v>3</v>
      </c>
      <c r="AC4" s="285">
        <v>7</v>
      </c>
      <c r="AD4" s="285">
        <v>2</v>
      </c>
      <c r="AE4" s="285">
        <v>3</v>
      </c>
      <c r="AF4" s="285">
        <v>7</v>
      </c>
      <c r="AG4" s="285">
        <v>3</v>
      </c>
      <c r="AH4" s="285">
        <v>4</v>
      </c>
      <c r="AJ4" s="285">
        <v>0</v>
      </c>
      <c r="AL4" s="285">
        <v>2.5</v>
      </c>
      <c r="AM4" s="285">
        <v>3.5</v>
      </c>
      <c r="AN4" s="286">
        <v>-1</v>
      </c>
      <c r="AO4" s="360"/>
      <c r="AP4" s="348">
        <v>3</v>
      </c>
      <c r="AQ4" s="285">
        <v>1</v>
      </c>
      <c r="AR4" s="285">
        <v>1</v>
      </c>
      <c r="AS4" s="285">
        <v>3</v>
      </c>
      <c r="AT4" s="285">
        <v>1</v>
      </c>
      <c r="AU4" s="285">
        <v>1</v>
      </c>
      <c r="AW4" s="285">
        <v>0</v>
      </c>
      <c r="AY4" s="285">
        <v>1</v>
      </c>
      <c r="AZ4" s="285">
        <v>1</v>
      </c>
      <c r="BA4" s="286">
        <v>0</v>
      </c>
      <c r="BB4" s="360"/>
      <c r="BC4" s="354">
        <v>10.078431372549019</v>
      </c>
      <c r="BD4" s="302">
        <v>1212.8431372549019</v>
      </c>
      <c r="BE4" s="302">
        <v>7.9411764705882355</v>
      </c>
      <c r="BF4" s="302">
        <v>10.117647058823529</v>
      </c>
      <c r="BG4" s="302">
        <v>5.2745098039215685</v>
      </c>
      <c r="BH4" s="302">
        <v>7.9411764705882355</v>
      </c>
      <c r="BI4" s="302">
        <v>30.862745098039216</v>
      </c>
      <c r="BJ4" s="302">
        <v>9.235294117647058</v>
      </c>
      <c r="BK4" s="327"/>
      <c r="BL4" s="354">
        <v>1.0444782717215022</v>
      </c>
      <c r="BM4" s="302">
        <v>3.0841625672777613</v>
      </c>
      <c r="BN4" s="302">
        <v>0.95139466656649863</v>
      </c>
      <c r="BO4" s="302">
        <v>1.0460128827949702</v>
      </c>
      <c r="BP4" s="302">
        <v>0.79757980222196956</v>
      </c>
      <c r="BQ4" s="302">
        <v>0.95139466656649863</v>
      </c>
      <c r="BR4" s="302">
        <v>1.5032831892169569</v>
      </c>
      <c r="BS4" s="302">
        <v>1.0101003269043258</v>
      </c>
      <c r="BT4" s="287"/>
      <c r="BU4" s="302">
        <v>0</v>
      </c>
      <c r="BV4" s="302"/>
      <c r="BW4" s="302">
        <v>1.21463610134108</v>
      </c>
      <c r="BX4" s="302">
        <v>1.6138211022137527</v>
      </c>
      <c r="BY4" s="271">
        <v>-0.39918500087267272</v>
      </c>
      <c r="BZ4" s="360"/>
      <c r="CA4" s="354">
        <v>4.25</v>
      </c>
      <c r="CB4" s="302">
        <v>4.75</v>
      </c>
      <c r="CC4" s="302">
        <v>2.5833333333333335</v>
      </c>
      <c r="CD4" s="302">
        <v>2.25</v>
      </c>
      <c r="CE4" s="302">
        <v>4.5</v>
      </c>
      <c r="CF4" s="302">
        <v>4.833333333333333</v>
      </c>
      <c r="CG4" s="302">
        <v>2.5833333333333335</v>
      </c>
      <c r="CH4" s="302">
        <v>2.5</v>
      </c>
      <c r="CI4" s="302"/>
      <c r="CJ4" s="302">
        <v>4.5</v>
      </c>
      <c r="CK4" s="302">
        <v>2.416666666666667</v>
      </c>
      <c r="CL4" s="271">
        <v>2.083333333333333</v>
      </c>
      <c r="CM4" s="302">
        <v>4.6666666666666661</v>
      </c>
      <c r="CN4" s="302">
        <v>2.541666666666667</v>
      </c>
      <c r="CO4" s="271">
        <v>2.1249999999999991</v>
      </c>
      <c r="CP4" s="360"/>
      <c r="CQ4" s="354"/>
      <c r="CR4" s="302"/>
      <c r="CS4" s="302"/>
      <c r="CT4" s="302"/>
      <c r="CU4" s="302">
        <v>3.0833333333333335</v>
      </c>
      <c r="CV4" s="302">
        <v>3</v>
      </c>
      <c r="CW4" s="302">
        <v>2.4166666666666665</v>
      </c>
      <c r="CX4" s="302">
        <v>1.5833333333333333</v>
      </c>
      <c r="CY4" s="302"/>
      <c r="CZ4" s="302"/>
      <c r="DA4" s="302"/>
      <c r="DB4" s="271"/>
      <c r="DC4" s="302">
        <v>3.041666666666667</v>
      </c>
      <c r="DD4" s="302">
        <v>2</v>
      </c>
      <c r="DE4" s="271">
        <v>1.041666666666667</v>
      </c>
      <c r="DG4" s="360"/>
      <c r="DH4" s="302">
        <f t="shared" ref="DH4:DI27" si="0">(2*(ASIN(SQRT(EA4/100))))</f>
        <v>0</v>
      </c>
      <c r="DI4" s="302">
        <f t="shared" si="0"/>
        <v>0</v>
      </c>
      <c r="DJ4" s="271">
        <f>AVERAGE(DH4:DI4)</f>
        <v>0</v>
      </c>
      <c r="DK4" s="302">
        <f t="shared" ref="DK4:DL27" si="1">(2*(ASIN(SQRT(EC4/100))))</f>
        <v>0</v>
      </c>
      <c r="DL4" s="302">
        <f t="shared" si="1"/>
        <v>0</v>
      </c>
      <c r="DM4" s="271">
        <f>AVERAGE(DK4:DL4)</f>
        <v>0</v>
      </c>
      <c r="DN4" s="303">
        <f>DJ4-DM4</f>
        <v>0</v>
      </c>
      <c r="DO4" s="302">
        <f t="shared" ref="DO4:DR27" si="2">(2*(ASIN(SQRT(EE4/100))))</f>
        <v>0</v>
      </c>
      <c r="DP4" s="302">
        <f t="shared" si="2"/>
        <v>0</v>
      </c>
      <c r="DQ4" s="302">
        <f t="shared" si="2"/>
        <v>0</v>
      </c>
      <c r="DR4" s="302">
        <f t="shared" si="2"/>
        <v>0</v>
      </c>
      <c r="DS4" s="271">
        <f>AVERAGE(DO4:DR4)</f>
        <v>0</v>
      </c>
      <c r="DT4" s="302">
        <f t="shared" ref="DT4:DW27" si="3">(2*(ASIN(SQRT(EI4/100))))</f>
        <v>0</v>
      </c>
      <c r="DU4" s="302">
        <f t="shared" si="3"/>
        <v>0</v>
      </c>
      <c r="DV4" s="302">
        <f t="shared" si="3"/>
        <v>0</v>
      </c>
      <c r="DW4" s="302">
        <f t="shared" si="3"/>
        <v>0</v>
      </c>
      <c r="DX4" s="271">
        <f>AVERAGE(DT4:DW4)</f>
        <v>0</v>
      </c>
      <c r="DY4" s="303">
        <f>DS4-DX4</f>
        <v>0</v>
      </c>
      <c r="DZ4" s="360"/>
      <c r="EA4" s="302">
        <v>0</v>
      </c>
      <c r="EB4" s="302">
        <v>0</v>
      </c>
      <c r="EC4" s="302">
        <v>0</v>
      </c>
      <c r="ED4" s="302">
        <v>0</v>
      </c>
      <c r="EE4" s="302">
        <v>0</v>
      </c>
      <c r="EF4" s="302">
        <v>0</v>
      </c>
      <c r="EG4" s="302">
        <v>0</v>
      </c>
      <c r="EH4" s="302">
        <v>0</v>
      </c>
      <c r="EI4" s="302">
        <v>0</v>
      </c>
      <c r="EJ4" s="302">
        <v>0</v>
      </c>
      <c r="EK4" s="302">
        <v>0</v>
      </c>
      <c r="EL4" s="302">
        <v>0</v>
      </c>
      <c r="EN4" s="285">
        <v>20</v>
      </c>
      <c r="EO4" s="285">
        <v>0</v>
      </c>
      <c r="EP4" s="285">
        <v>0</v>
      </c>
      <c r="EQ4" s="285">
        <v>0</v>
      </c>
      <c r="ER4" s="285">
        <v>0</v>
      </c>
      <c r="ES4" s="285">
        <v>20</v>
      </c>
      <c r="ET4" s="285">
        <v>0</v>
      </c>
      <c r="EU4" s="285">
        <v>0</v>
      </c>
      <c r="EV4" s="285">
        <v>0</v>
      </c>
      <c r="EW4" s="285">
        <v>0</v>
      </c>
      <c r="EY4" s="285">
        <v>20</v>
      </c>
      <c r="EZ4" s="285">
        <v>0</v>
      </c>
      <c r="FA4" s="285">
        <v>0</v>
      </c>
      <c r="FB4" s="285">
        <v>20</v>
      </c>
      <c r="FC4" s="285">
        <v>0</v>
      </c>
      <c r="FD4" s="285">
        <v>0</v>
      </c>
      <c r="FE4" s="285">
        <v>20</v>
      </c>
      <c r="FF4" s="285">
        <v>0</v>
      </c>
      <c r="FG4" s="285">
        <v>0</v>
      </c>
      <c r="FH4" s="285">
        <v>20</v>
      </c>
      <c r="FI4" s="285">
        <v>0</v>
      </c>
      <c r="FJ4" s="285">
        <v>0</v>
      </c>
      <c r="FL4" s="285">
        <v>20</v>
      </c>
      <c r="FM4" s="285">
        <v>0</v>
      </c>
      <c r="FN4" s="285">
        <v>0</v>
      </c>
      <c r="FO4" s="285">
        <v>20</v>
      </c>
      <c r="FP4" s="285">
        <v>0</v>
      </c>
      <c r="FQ4" s="285">
        <v>0</v>
      </c>
      <c r="FR4" s="285">
        <v>20</v>
      </c>
      <c r="FS4" s="285">
        <v>0</v>
      </c>
      <c r="FT4" s="285">
        <v>0</v>
      </c>
      <c r="FU4" s="285">
        <v>20</v>
      </c>
      <c r="FV4" s="285">
        <v>0</v>
      </c>
      <c r="FW4" s="285">
        <v>0</v>
      </c>
      <c r="FX4" s="397"/>
      <c r="FY4" s="49">
        <v>4.5</v>
      </c>
      <c r="FZ4" s="49">
        <v>4.625</v>
      </c>
      <c r="GA4" s="49">
        <v>3.5833333333333335</v>
      </c>
      <c r="GB4" s="49">
        <v>3.5416666666666665</v>
      </c>
      <c r="GC4"/>
      <c r="GD4"/>
      <c r="GE4"/>
      <c r="GF4"/>
      <c r="GG4"/>
      <c r="GH4" s="49">
        <f>AVERAGE(FY4:FZ4)</f>
        <v>4.5625</v>
      </c>
      <c r="GI4" s="49">
        <f>AVERAGE(GA4:GB4)</f>
        <v>3.5625</v>
      </c>
      <c r="GJ4" s="49">
        <f>GH4-GI4</f>
        <v>1</v>
      </c>
    </row>
    <row r="5" spans="1:197">
      <c r="A5" s="289" t="s">
        <v>1122</v>
      </c>
      <c r="B5" s="290">
        <v>2</v>
      </c>
      <c r="C5" s="290">
        <v>3</v>
      </c>
      <c r="D5" s="290" t="s">
        <v>563</v>
      </c>
      <c r="F5" s="290" t="s">
        <v>576</v>
      </c>
      <c r="G5" s="290" t="s">
        <v>403</v>
      </c>
      <c r="H5" s="290" t="s">
        <v>404</v>
      </c>
      <c r="I5" s="290" t="s">
        <v>603</v>
      </c>
      <c r="J5" s="290" t="s">
        <v>403</v>
      </c>
      <c r="K5" s="290" t="s">
        <v>604</v>
      </c>
      <c r="L5" s="328" t="s">
        <v>468</v>
      </c>
      <c r="M5" s="343" t="s">
        <v>275</v>
      </c>
      <c r="N5" s="289">
        <v>2</v>
      </c>
      <c r="O5" s="290">
        <v>10</v>
      </c>
      <c r="P5" s="290">
        <v>7</v>
      </c>
      <c r="Q5" s="290">
        <v>8</v>
      </c>
      <c r="R5" s="290">
        <v>10</v>
      </c>
      <c r="S5" s="290">
        <v>8</v>
      </c>
      <c r="T5" s="290">
        <v>9</v>
      </c>
      <c r="V5" s="290">
        <v>0</v>
      </c>
      <c r="X5" s="290">
        <v>7.5</v>
      </c>
      <c r="Y5" s="290">
        <v>8.5</v>
      </c>
      <c r="Z5" s="291">
        <v>-1</v>
      </c>
      <c r="AA5" s="361"/>
      <c r="AB5" s="349">
        <v>3</v>
      </c>
      <c r="AC5" s="290">
        <v>8</v>
      </c>
      <c r="AD5" s="290">
        <v>6</v>
      </c>
      <c r="AE5" s="290">
        <v>7</v>
      </c>
      <c r="AF5" s="290">
        <v>8</v>
      </c>
      <c r="AG5" s="290">
        <v>8</v>
      </c>
      <c r="AH5" s="290">
        <v>9</v>
      </c>
      <c r="AJ5" s="290">
        <v>0</v>
      </c>
      <c r="AL5" s="290">
        <v>6.5</v>
      </c>
      <c r="AM5" s="290">
        <v>8.5</v>
      </c>
      <c r="AN5" s="291">
        <v>-2</v>
      </c>
      <c r="AO5" s="361"/>
      <c r="AP5" s="349">
        <v>2</v>
      </c>
      <c r="AQ5" s="290">
        <v>2</v>
      </c>
      <c r="AR5" s="290">
        <v>2</v>
      </c>
      <c r="AS5" s="290">
        <v>2</v>
      </c>
      <c r="AT5" s="290">
        <v>2</v>
      </c>
      <c r="AU5" s="290">
        <v>2</v>
      </c>
      <c r="AW5" s="290">
        <v>0</v>
      </c>
      <c r="AY5" s="290">
        <v>2</v>
      </c>
      <c r="AZ5" s="290">
        <v>2</v>
      </c>
      <c r="BA5" s="291">
        <v>0</v>
      </c>
      <c r="BB5" s="361"/>
      <c r="BC5" s="355">
        <v>1.7058823529411764</v>
      </c>
      <c r="BD5" s="295">
        <v>1212.8431372549019</v>
      </c>
      <c r="BE5" s="295">
        <v>15.921568627450981</v>
      </c>
      <c r="BF5" s="295">
        <v>57.156862745098039</v>
      </c>
      <c r="BG5" s="295">
        <v>10.235294117647058</v>
      </c>
      <c r="BH5" s="295">
        <v>15.921568627450981</v>
      </c>
      <c r="BI5" s="295">
        <v>0.60784313725490191</v>
      </c>
      <c r="BJ5" s="295">
        <v>0.23529411764705882</v>
      </c>
      <c r="BL5" s="355">
        <v>0.43230891030330015</v>
      </c>
      <c r="BM5" s="295">
        <v>3.0841625672777613</v>
      </c>
      <c r="BN5" s="295">
        <v>1.2284406196172732</v>
      </c>
      <c r="BO5" s="295">
        <v>1.7646009705944268</v>
      </c>
      <c r="BP5" s="295">
        <v>1.0505844458694535</v>
      </c>
      <c r="BQ5" s="295">
        <v>1.2284406196172732</v>
      </c>
      <c r="BR5" s="295">
        <v>0.20624367628578033</v>
      </c>
      <c r="BS5" s="295">
        <v>9.1770373355645363E-2</v>
      </c>
      <c r="BT5" s="293"/>
      <c r="BU5" s="295">
        <v>0</v>
      </c>
      <c r="BV5" s="295"/>
      <c r="BW5" s="295">
        <v>1.8350063001625931</v>
      </c>
      <c r="BX5" s="295">
        <v>0.26555767750176229</v>
      </c>
      <c r="BY5" s="292">
        <v>1.5694486226608308</v>
      </c>
      <c r="BZ5" s="361"/>
      <c r="CA5" s="355">
        <v>3.4166666666666665</v>
      </c>
      <c r="CB5" s="295">
        <v>4.25</v>
      </c>
      <c r="CC5" s="295">
        <v>3.4166666666666665</v>
      </c>
      <c r="CD5" s="295">
        <v>3.4166666666666665</v>
      </c>
      <c r="CE5" s="295">
        <v>3.5</v>
      </c>
      <c r="CF5" s="295">
        <v>4.166666666666667</v>
      </c>
      <c r="CG5" s="295">
        <v>3.5</v>
      </c>
      <c r="CH5" s="295">
        <v>2.8333333333333335</v>
      </c>
      <c r="CI5" s="295"/>
      <c r="CJ5" s="295">
        <v>3.833333333333333</v>
      </c>
      <c r="CK5" s="295">
        <v>3.4166666666666665</v>
      </c>
      <c r="CL5" s="292">
        <v>0.41666666666666652</v>
      </c>
      <c r="CM5" s="295">
        <v>3.8333333333333335</v>
      </c>
      <c r="CN5" s="295">
        <v>3.166666666666667</v>
      </c>
      <c r="CO5" s="292">
        <v>0.66666666666666652</v>
      </c>
      <c r="CP5" s="361"/>
      <c r="CQ5" s="355"/>
      <c r="CR5" s="295"/>
      <c r="CS5" s="295"/>
      <c r="CT5" s="295"/>
      <c r="CU5" s="295">
        <v>3.25</v>
      </c>
      <c r="CV5" s="295">
        <v>2.3333333333333335</v>
      </c>
      <c r="CW5" s="295">
        <v>3.5</v>
      </c>
      <c r="CX5" s="295">
        <v>3.0833333333333335</v>
      </c>
      <c r="CY5" s="295"/>
      <c r="CZ5" s="295"/>
      <c r="DA5" s="295"/>
      <c r="DB5" s="292"/>
      <c r="DC5" s="295">
        <v>2.791666666666667</v>
      </c>
      <c r="DD5" s="295">
        <v>3.291666666666667</v>
      </c>
      <c r="DE5" s="292">
        <v>-0.5</v>
      </c>
      <c r="DG5" s="361"/>
      <c r="DH5" s="295">
        <f t="shared" si="0"/>
        <v>0</v>
      </c>
      <c r="DI5" s="295">
        <f t="shared" si="0"/>
        <v>0</v>
      </c>
      <c r="DJ5" s="292">
        <f t="shared" ref="DJ5:DJ51" si="4">AVERAGE(DH5:DI5)</f>
        <v>0</v>
      </c>
      <c r="DK5" s="295">
        <f t="shared" si="1"/>
        <v>0</v>
      </c>
      <c r="DL5" s="295">
        <f t="shared" si="1"/>
        <v>0</v>
      </c>
      <c r="DM5" s="292">
        <f t="shared" ref="DM5:DM51" si="5">AVERAGE(DK5:DL5)</f>
        <v>0</v>
      </c>
      <c r="DN5" s="296">
        <f t="shared" ref="DN5:DN51" si="6">DJ5-DM5</f>
        <v>0</v>
      </c>
      <c r="DO5" s="295">
        <f t="shared" si="2"/>
        <v>0</v>
      </c>
      <c r="DP5" s="295">
        <f t="shared" si="2"/>
        <v>0</v>
      </c>
      <c r="DQ5" s="295">
        <f t="shared" si="2"/>
        <v>0</v>
      </c>
      <c r="DR5" s="295">
        <f t="shared" si="2"/>
        <v>0</v>
      </c>
      <c r="DS5" s="292">
        <f t="shared" ref="DS5:DS51" si="7">AVERAGE(DO5:DR5)</f>
        <v>0</v>
      </c>
      <c r="DT5" s="295">
        <f t="shared" si="3"/>
        <v>0</v>
      </c>
      <c r="DU5" s="295">
        <f t="shared" si="3"/>
        <v>0</v>
      </c>
      <c r="DV5" s="295">
        <f t="shared" si="3"/>
        <v>0</v>
      </c>
      <c r="DW5" s="295">
        <f t="shared" si="3"/>
        <v>0</v>
      </c>
      <c r="DX5" s="292">
        <f t="shared" ref="DX5:DX51" si="8">AVERAGE(DT5:DW5)</f>
        <v>0</v>
      </c>
      <c r="DY5" s="296">
        <f t="shared" ref="DY5:DY51" si="9">DS5-DX5</f>
        <v>0</v>
      </c>
      <c r="DZ5" s="361"/>
      <c r="EA5" s="295">
        <v>0</v>
      </c>
      <c r="EB5" s="295">
        <v>0</v>
      </c>
      <c r="EC5" s="295">
        <v>0</v>
      </c>
      <c r="ED5" s="295">
        <v>0</v>
      </c>
      <c r="EE5" s="295">
        <v>0</v>
      </c>
      <c r="EF5" s="295">
        <v>0</v>
      </c>
      <c r="EG5" s="295">
        <v>0</v>
      </c>
      <c r="EH5" s="295">
        <v>0</v>
      </c>
      <c r="EI5" s="295">
        <v>0</v>
      </c>
      <c r="EJ5" s="295">
        <v>0</v>
      </c>
      <c r="EK5" s="295">
        <v>0</v>
      </c>
      <c r="EL5" s="295">
        <v>0</v>
      </c>
      <c r="EN5" s="290">
        <v>20</v>
      </c>
      <c r="EO5" s="290">
        <v>0</v>
      </c>
      <c r="EP5" s="290">
        <v>0</v>
      </c>
      <c r="EQ5" s="290">
        <v>0</v>
      </c>
      <c r="ER5" s="290">
        <v>0</v>
      </c>
      <c r="ES5" s="290">
        <v>20</v>
      </c>
      <c r="ET5" s="290">
        <v>0</v>
      </c>
      <c r="EU5" s="290">
        <v>0</v>
      </c>
      <c r="EV5" s="290">
        <v>0</v>
      </c>
      <c r="EW5" s="290">
        <v>0</v>
      </c>
      <c r="EY5" s="290">
        <v>20</v>
      </c>
      <c r="EZ5" s="290">
        <v>0</v>
      </c>
      <c r="FA5" s="290">
        <v>0</v>
      </c>
      <c r="FB5" s="290">
        <v>20</v>
      </c>
      <c r="FC5" s="290">
        <v>0</v>
      </c>
      <c r="FD5" s="290">
        <v>0</v>
      </c>
      <c r="FE5" s="290">
        <v>20</v>
      </c>
      <c r="FF5" s="290">
        <v>0</v>
      </c>
      <c r="FG5" s="290">
        <v>0</v>
      </c>
      <c r="FH5" s="290">
        <v>20</v>
      </c>
      <c r="FI5" s="290">
        <v>0</v>
      </c>
      <c r="FJ5" s="290">
        <v>0</v>
      </c>
      <c r="FL5" s="290">
        <v>20</v>
      </c>
      <c r="FM5" s="290">
        <v>0</v>
      </c>
      <c r="FN5" s="290">
        <v>0</v>
      </c>
      <c r="FO5" s="290">
        <v>20</v>
      </c>
      <c r="FP5" s="290">
        <v>0</v>
      </c>
      <c r="FQ5" s="290">
        <v>0</v>
      </c>
      <c r="FR5" s="290">
        <v>20</v>
      </c>
      <c r="FS5" s="290">
        <v>0</v>
      </c>
      <c r="FT5" s="290">
        <v>0</v>
      </c>
      <c r="FU5" s="290">
        <v>20</v>
      </c>
      <c r="FV5" s="290">
        <v>0</v>
      </c>
      <c r="FW5" s="290">
        <v>0</v>
      </c>
      <c r="FX5" s="398"/>
      <c r="FY5" s="49">
        <v>4.2083333333333304</v>
      </c>
      <c r="FZ5" s="49">
        <v>4.333333333333333</v>
      </c>
      <c r="GA5" s="49">
        <v>4.583333333333333</v>
      </c>
      <c r="GB5" s="49">
        <v>4.666666666666667</v>
      </c>
      <c r="GC5"/>
      <c r="GD5"/>
      <c r="GE5"/>
      <c r="GF5"/>
      <c r="GG5"/>
      <c r="GH5" s="49">
        <f t="shared" ref="GH5:GH27" si="10">AVERAGE(FY5:FZ5)</f>
        <v>4.2708333333333321</v>
      </c>
      <c r="GI5" s="49">
        <f t="shared" ref="GI5:GI27" si="11">AVERAGE(GA5:GB5)</f>
        <v>4.625</v>
      </c>
      <c r="GJ5" s="49">
        <f t="shared" ref="GJ5:GJ27" si="12">GH5-GI5</f>
        <v>-0.35416666666666785</v>
      </c>
    </row>
    <row r="6" spans="1:197">
      <c r="A6" s="289" t="s">
        <v>1122</v>
      </c>
      <c r="B6" s="290">
        <v>3</v>
      </c>
      <c r="C6" s="290">
        <v>4</v>
      </c>
      <c r="D6" s="290" t="s">
        <v>564</v>
      </c>
      <c r="F6" s="290" t="s">
        <v>265</v>
      </c>
      <c r="G6" s="290" t="s">
        <v>266</v>
      </c>
      <c r="H6" s="290" t="s">
        <v>405</v>
      </c>
      <c r="I6" s="290" t="s">
        <v>469</v>
      </c>
      <c r="J6" s="290" t="s">
        <v>267</v>
      </c>
      <c r="K6" s="290" t="s">
        <v>470</v>
      </c>
      <c r="L6" s="328" t="s">
        <v>471</v>
      </c>
      <c r="M6" s="343" t="s">
        <v>223</v>
      </c>
      <c r="N6" s="289">
        <v>6</v>
      </c>
      <c r="O6" s="290">
        <v>5</v>
      </c>
      <c r="P6" s="290">
        <v>6</v>
      </c>
      <c r="Q6" s="290">
        <v>7</v>
      </c>
      <c r="R6" s="290">
        <v>5</v>
      </c>
      <c r="S6" s="290">
        <v>5</v>
      </c>
      <c r="T6" s="290">
        <v>6</v>
      </c>
      <c r="V6" s="290">
        <v>0</v>
      </c>
      <c r="X6" s="290">
        <v>6.5</v>
      </c>
      <c r="Y6" s="290">
        <v>5.5</v>
      </c>
      <c r="Z6" s="291">
        <v>1</v>
      </c>
      <c r="AA6" s="361"/>
      <c r="AB6" s="349">
        <v>5</v>
      </c>
      <c r="AC6" s="290">
        <v>3</v>
      </c>
      <c r="AD6" s="290">
        <v>5</v>
      </c>
      <c r="AE6" s="290">
        <v>6</v>
      </c>
      <c r="AF6" s="290">
        <v>3</v>
      </c>
      <c r="AG6" s="290">
        <v>5</v>
      </c>
      <c r="AH6" s="290">
        <v>6</v>
      </c>
      <c r="AJ6" s="290">
        <v>0</v>
      </c>
      <c r="AL6" s="290">
        <v>5.5</v>
      </c>
      <c r="AM6" s="290">
        <v>5.5</v>
      </c>
      <c r="AN6" s="291">
        <v>0</v>
      </c>
      <c r="AO6" s="361"/>
      <c r="AP6" s="349">
        <v>1</v>
      </c>
      <c r="AQ6" s="290">
        <v>2</v>
      </c>
      <c r="AR6" s="290">
        <v>2</v>
      </c>
      <c r="AS6" s="290">
        <v>1</v>
      </c>
      <c r="AT6" s="290">
        <v>2</v>
      </c>
      <c r="AU6" s="290">
        <v>2</v>
      </c>
      <c r="AW6" s="290">
        <v>0</v>
      </c>
      <c r="AY6" s="290">
        <v>2</v>
      </c>
      <c r="AZ6" s="290">
        <v>2</v>
      </c>
      <c r="BA6" s="291">
        <v>0</v>
      </c>
      <c r="BB6" s="361"/>
      <c r="BC6" s="355">
        <v>92.058823529411768</v>
      </c>
      <c r="BD6" s="295">
        <v>38.254901960784316</v>
      </c>
      <c r="BE6" s="295">
        <v>233.09803921568627</v>
      </c>
      <c r="BF6" s="295">
        <v>20.627450980392158</v>
      </c>
      <c r="BG6" s="295">
        <v>6.4509803921568629</v>
      </c>
      <c r="BH6" s="295">
        <v>233.09803921568627</v>
      </c>
      <c r="BI6" s="295">
        <v>1.8431372549019607</v>
      </c>
      <c r="BJ6" s="295">
        <v>1.7450980392156863</v>
      </c>
      <c r="BL6" s="355">
        <v>1.9687575577833838</v>
      </c>
      <c r="BM6" s="295">
        <v>1.5938938970453636</v>
      </c>
      <c r="BN6" s="295">
        <v>2.3693977760999823</v>
      </c>
      <c r="BO6" s="295">
        <v>1.3350053363422543</v>
      </c>
      <c r="BP6" s="295">
        <v>0.87221342051887385</v>
      </c>
      <c r="BQ6" s="295">
        <v>2.3693977760999823</v>
      </c>
      <c r="BR6" s="295">
        <v>0.45379782613703845</v>
      </c>
      <c r="BS6" s="295">
        <v>0.43855785958030169</v>
      </c>
      <c r="BT6" s="293"/>
      <c r="BU6" s="295">
        <v>0</v>
      </c>
      <c r="BV6" s="295"/>
      <c r="BW6" s="295">
        <v>1.4483728418739004</v>
      </c>
      <c r="BX6" s="295">
        <v>0.66164568131220647</v>
      </c>
      <c r="BY6" s="292">
        <v>0.78672716056169389</v>
      </c>
      <c r="BZ6" s="361"/>
      <c r="CA6" s="355">
        <v>3.5</v>
      </c>
      <c r="CB6" s="295">
        <v>3.8333333333333335</v>
      </c>
      <c r="CC6" s="295">
        <v>3.1666666666666665</v>
      </c>
      <c r="CD6" s="295">
        <v>2.8333333333333335</v>
      </c>
      <c r="CE6" s="295">
        <v>3.75</v>
      </c>
      <c r="CF6" s="295">
        <v>3.5833333333333335</v>
      </c>
      <c r="CG6" s="295">
        <v>3.75</v>
      </c>
      <c r="CH6" s="295">
        <v>2.3333333333333335</v>
      </c>
      <c r="CI6" s="295"/>
      <c r="CJ6" s="295">
        <v>3.666666666666667</v>
      </c>
      <c r="CK6" s="295">
        <v>3</v>
      </c>
      <c r="CL6" s="292">
        <v>0.66666666666666696</v>
      </c>
      <c r="CM6" s="295">
        <v>3.666666666666667</v>
      </c>
      <c r="CN6" s="295">
        <v>3.041666666666667</v>
      </c>
      <c r="CO6" s="292">
        <v>0.625</v>
      </c>
      <c r="CP6" s="361"/>
      <c r="CQ6" s="355"/>
      <c r="CR6" s="295"/>
      <c r="CS6" s="295"/>
      <c r="CT6" s="295"/>
      <c r="CU6" s="295">
        <v>1.6666666666666667</v>
      </c>
      <c r="CV6" s="295">
        <v>2.9166666666666665</v>
      </c>
      <c r="CW6" s="295">
        <v>2.4166666666666665</v>
      </c>
      <c r="CX6" s="295">
        <v>2.25</v>
      </c>
      <c r="CY6" s="295"/>
      <c r="CZ6" s="295"/>
      <c r="DA6" s="295"/>
      <c r="DB6" s="292"/>
      <c r="DC6" s="295">
        <v>2.2916666666666665</v>
      </c>
      <c r="DD6" s="295">
        <v>2.333333333333333</v>
      </c>
      <c r="DE6" s="292">
        <v>-4.1666666666666519E-2</v>
      </c>
      <c r="DG6" s="361"/>
      <c r="DH6" s="295">
        <f t="shared" si="0"/>
        <v>0</v>
      </c>
      <c r="DI6" s="295">
        <f t="shared" si="0"/>
        <v>0</v>
      </c>
      <c r="DJ6" s="292">
        <f t="shared" si="4"/>
        <v>0</v>
      </c>
      <c r="DK6" s="295">
        <f t="shared" si="1"/>
        <v>0</v>
      </c>
      <c r="DL6" s="295">
        <f t="shared" si="1"/>
        <v>0</v>
      </c>
      <c r="DM6" s="292">
        <f t="shared" si="5"/>
        <v>0</v>
      </c>
      <c r="DN6" s="296">
        <f t="shared" si="6"/>
        <v>0</v>
      </c>
      <c r="DO6" s="295">
        <f t="shared" si="2"/>
        <v>0</v>
      </c>
      <c r="DP6" s="295">
        <f t="shared" si="2"/>
        <v>0</v>
      </c>
      <c r="DQ6" s="295">
        <f t="shared" si="2"/>
        <v>0</v>
      </c>
      <c r="DR6" s="295">
        <f t="shared" si="2"/>
        <v>0</v>
      </c>
      <c r="DS6" s="292">
        <f t="shared" si="7"/>
        <v>0</v>
      </c>
      <c r="DT6" s="295">
        <f t="shared" si="3"/>
        <v>0</v>
      </c>
      <c r="DU6" s="295">
        <f t="shared" si="3"/>
        <v>0</v>
      </c>
      <c r="DV6" s="295">
        <f t="shared" si="3"/>
        <v>0</v>
      </c>
      <c r="DW6" s="295">
        <f t="shared" si="3"/>
        <v>0</v>
      </c>
      <c r="DX6" s="292">
        <f t="shared" si="8"/>
        <v>0</v>
      </c>
      <c r="DY6" s="296">
        <f t="shared" si="9"/>
        <v>0</v>
      </c>
      <c r="DZ6" s="361"/>
      <c r="EA6" s="295">
        <v>0</v>
      </c>
      <c r="EB6" s="295">
        <v>0</v>
      </c>
      <c r="EC6" s="295">
        <v>0</v>
      </c>
      <c r="ED6" s="295">
        <v>0</v>
      </c>
      <c r="EE6" s="295">
        <v>0</v>
      </c>
      <c r="EF6" s="295">
        <v>0</v>
      </c>
      <c r="EG6" s="295">
        <v>0</v>
      </c>
      <c r="EH6" s="295">
        <v>0</v>
      </c>
      <c r="EI6" s="295">
        <v>0</v>
      </c>
      <c r="EJ6" s="295">
        <v>0</v>
      </c>
      <c r="EK6" s="295">
        <v>0</v>
      </c>
      <c r="EL6" s="295">
        <v>0</v>
      </c>
      <c r="EN6" s="290">
        <v>20</v>
      </c>
      <c r="EO6" s="290">
        <v>0</v>
      </c>
      <c r="EP6" s="290">
        <v>0</v>
      </c>
      <c r="EQ6" s="290">
        <v>0</v>
      </c>
      <c r="ER6" s="290">
        <v>0</v>
      </c>
      <c r="ES6" s="290">
        <v>20</v>
      </c>
      <c r="ET6" s="290">
        <v>0</v>
      </c>
      <c r="EU6" s="290">
        <v>0</v>
      </c>
      <c r="EV6" s="290">
        <v>0</v>
      </c>
      <c r="EW6" s="290">
        <v>0</v>
      </c>
      <c r="EY6" s="290">
        <v>20</v>
      </c>
      <c r="EZ6" s="290">
        <v>0</v>
      </c>
      <c r="FA6" s="290">
        <v>0</v>
      </c>
      <c r="FB6" s="290">
        <v>20</v>
      </c>
      <c r="FC6" s="290">
        <v>0</v>
      </c>
      <c r="FD6" s="290">
        <v>0</v>
      </c>
      <c r="FE6" s="290">
        <v>20</v>
      </c>
      <c r="FF6" s="290">
        <v>0</v>
      </c>
      <c r="FG6" s="290">
        <v>0</v>
      </c>
      <c r="FH6" s="290">
        <v>20</v>
      </c>
      <c r="FI6" s="290">
        <v>0</v>
      </c>
      <c r="FJ6" s="290">
        <v>0</v>
      </c>
      <c r="FL6" s="290">
        <v>20</v>
      </c>
      <c r="FM6" s="290">
        <v>0</v>
      </c>
      <c r="FN6" s="290">
        <v>0</v>
      </c>
      <c r="FO6" s="290">
        <v>20</v>
      </c>
      <c r="FP6" s="290">
        <v>0</v>
      </c>
      <c r="FQ6" s="290">
        <v>0</v>
      </c>
      <c r="FR6" s="290">
        <v>20</v>
      </c>
      <c r="FS6" s="290">
        <v>0</v>
      </c>
      <c r="FT6" s="290">
        <v>0</v>
      </c>
      <c r="FU6" s="290">
        <v>20</v>
      </c>
      <c r="FV6" s="290">
        <v>0</v>
      </c>
      <c r="FW6" s="290">
        <v>0</v>
      </c>
      <c r="FX6" s="398"/>
      <c r="FY6" s="49">
        <v>3.6666666666666665</v>
      </c>
      <c r="FZ6" s="49">
        <v>4.6086956521739131</v>
      </c>
      <c r="GA6" s="49">
        <v>3.652173913043478</v>
      </c>
      <c r="GB6" s="49">
        <v>3.7826086956521738</v>
      </c>
      <c r="GC6"/>
      <c r="GD6"/>
      <c r="GE6"/>
      <c r="GF6"/>
      <c r="GG6"/>
      <c r="GH6" s="49">
        <f t="shared" si="10"/>
        <v>4.13768115942029</v>
      </c>
      <c r="GI6" s="49">
        <f t="shared" si="11"/>
        <v>3.7173913043478262</v>
      </c>
      <c r="GJ6" s="49">
        <f t="shared" si="12"/>
        <v>0.42028985507246386</v>
      </c>
    </row>
    <row r="7" spans="1:197">
      <c r="A7" s="289" t="s">
        <v>1122</v>
      </c>
      <c r="B7" s="290">
        <v>4</v>
      </c>
      <c r="C7" s="290">
        <v>7</v>
      </c>
      <c r="D7" s="290" t="s">
        <v>297</v>
      </c>
      <c r="F7" s="290" t="s">
        <v>576</v>
      </c>
      <c r="G7" s="290" t="s">
        <v>271</v>
      </c>
      <c r="H7" s="290" t="s">
        <v>240</v>
      </c>
      <c r="I7" s="290" t="s">
        <v>523</v>
      </c>
      <c r="J7" s="290" t="s">
        <v>270</v>
      </c>
      <c r="K7" s="290" t="s">
        <v>524</v>
      </c>
      <c r="L7" s="328" t="s">
        <v>525</v>
      </c>
      <c r="M7" s="343" t="s">
        <v>224</v>
      </c>
      <c r="N7" s="289">
        <v>2</v>
      </c>
      <c r="O7" s="290">
        <v>7</v>
      </c>
      <c r="P7" s="290">
        <v>6</v>
      </c>
      <c r="Q7" s="290">
        <v>7</v>
      </c>
      <c r="R7" s="290">
        <v>7</v>
      </c>
      <c r="S7" s="290">
        <v>7</v>
      </c>
      <c r="T7" s="290">
        <v>8</v>
      </c>
      <c r="V7" s="290">
        <v>0</v>
      </c>
      <c r="X7" s="290">
        <v>6.5</v>
      </c>
      <c r="Y7" s="290">
        <v>7.5</v>
      </c>
      <c r="Z7" s="291">
        <v>-1</v>
      </c>
      <c r="AA7" s="361"/>
      <c r="AB7" s="349">
        <v>3</v>
      </c>
      <c r="AC7" s="290">
        <v>7</v>
      </c>
      <c r="AD7" s="290">
        <v>5</v>
      </c>
      <c r="AE7" s="290">
        <v>6</v>
      </c>
      <c r="AF7" s="290">
        <v>7</v>
      </c>
      <c r="AG7" s="290">
        <v>7</v>
      </c>
      <c r="AH7" s="290">
        <v>8</v>
      </c>
      <c r="AJ7" s="290">
        <v>0</v>
      </c>
      <c r="AL7" s="290">
        <v>5.5</v>
      </c>
      <c r="AM7" s="290">
        <v>7.5</v>
      </c>
      <c r="AN7" s="291">
        <v>-2</v>
      </c>
      <c r="AO7" s="361"/>
      <c r="AP7" s="349">
        <v>3</v>
      </c>
      <c r="AQ7" s="290">
        <v>2</v>
      </c>
      <c r="AR7" s="290">
        <v>2</v>
      </c>
      <c r="AS7" s="290">
        <v>3</v>
      </c>
      <c r="AT7" s="290">
        <v>2</v>
      </c>
      <c r="AU7" s="290">
        <v>2</v>
      </c>
      <c r="AW7" s="290">
        <v>0</v>
      </c>
      <c r="AY7" s="290">
        <v>2</v>
      </c>
      <c r="AZ7" s="290">
        <v>2</v>
      </c>
      <c r="BA7" s="291">
        <v>0</v>
      </c>
      <c r="BB7" s="361"/>
      <c r="BC7" s="355">
        <v>9.9411764705882355</v>
      </c>
      <c r="BD7" s="295">
        <v>1212.8431372549019</v>
      </c>
      <c r="BE7" s="295">
        <v>0.35294117647058826</v>
      </c>
      <c r="BF7" s="295">
        <v>10.176470588235293</v>
      </c>
      <c r="BG7" s="295">
        <v>1.2549019607843137</v>
      </c>
      <c r="BH7" s="295">
        <v>0.35294117647058826</v>
      </c>
      <c r="BI7" s="295">
        <v>2.6274509803921569</v>
      </c>
      <c r="BJ7" s="295">
        <v>0.88235294117647056</v>
      </c>
      <c r="BL7" s="355">
        <v>1.0390640228396424</v>
      </c>
      <c r="BM7" s="295">
        <v>3.0841625672777613</v>
      </c>
      <c r="BN7" s="295">
        <v>0.13127891463931898</v>
      </c>
      <c r="BO7" s="295">
        <v>1.048304679574555</v>
      </c>
      <c r="BP7" s="295">
        <v>0.35312766425567532</v>
      </c>
      <c r="BQ7" s="295">
        <v>0.13127891463931898</v>
      </c>
      <c r="BR7" s="295">
        <v>0.55960155230507747</v>
      </c>
      <c r="BS7" s="295">
        <v>0.27470105694163205</v>
      </c>
      <c r="BT7" s="293"/>
      <c r="BU7" s="295">
        <v>0</v>
      </c>
      <c r="BV7" s="295"/>
      <c r="BW7" s="295">
        <v>1.0945190817837962</v>
      </c>
      <c r="BX7" s="295">
        <v>0.65415765991965646</v>
      </c>
      <c r="BY7" s="292">
        <v>0.44036142186413973</v>
      </c>
      <c r="BZ7" s="361"/>
      <c r="CA7" s="355">
        <v>5.166666666666667</v>
      </c>
      <c r="CB7" s="295">
        <v>5</v>
      </c>
      <c r="CC7" s="295">
        <v>1</v>
      </c>
      <c r="CD7" s="295">
        <v>1.6666666666666667</v>
      </c>
      <c r="CE7" s="295">
        <v>5.416666666666667</v>
      </c>
      <c r="CF7" s="295">
        <v>5</v>
      </c>
      <c r="CG7" s="295">
        <v>1.25</v>
      </c>
      <c r="CH7" s="295">
        <v>1.0833333333333333</v>
      </c>
      <c r="CI7" s="295"/>
      <c r="CJ7" s="295">
        <v>5.0833333333333339</v>
      </c>
      <c r="CK7" s="295">
        <v>1.3333333333333335</v>
      </c>
      <c r="CL7" s="292">
        <v>3.7500000000000004</v>
      </c>
      <c r="CM7" s="295">
        <v>5.2083333333333339</v>
      </c>
      <c r="CN7" s="295">
        <v>1.1666666666666665</v>
      </c>
      <c r="CO7" s="292">
        <v>4.0416666666666679</v>
      </c>
      <c r="CP7" s="361"/>
      <c r="CQ7" s="355"/>
      <c r="CR7" s="295"/>
      <c r="CS7" s="295"/>
      <c r="CT7" s="295"/>
      <c r="CU7" s="295">
        <v>3.6666666666666665</v>
      </c>
      <c r="CV7" s="295">
        <v>3.0833333333333335</v>
      </c>
      <c r="CW7" s="295">
        <v>2.1666666666666665</v>
      </c>
      <c r="CX7" s="295">
        <v>2.0833333333333335</v>
      </c>
      <c r="CY7" s="295"/>
      <c r="CZ7" s="295"/>
      <c r="DA7" s="295"/>
      <c r="DB7" s="292"/>
      <c r="DC7" s="295">
        <v>3.375</v>
      </c>
      <c r="DD7" s="295">
        <v>2.125</v>
      </c>
      <c r="DE7" s="292">
        <v>1.25</v>
      </c>
      <c r="DG7" s="361"/>
      <c r="DH7" s="295">
        <f t="shared" si="0"/>
        <v>0</v>
      </c>
      <c r="DI7" s="295">
        <f t="shared" si="0"/>
        <v>0</v>
      </c>
      <c r="DJ7" s="292">
        <f t="shared" si="4"/>
        <v>0</v>
      </c>
      <c r="DK7" s="295">
        <f t="shared" si="1"/>
        <v>0</v>
      </c>
      <c r="DL7" s="295">
        <f t="shared" si="1"/>
        <v>0</v>
      </c>
      <c r="DM7" s="292">
        <f t="shared" si="5"/>
        <v>0</v>
      </c>
      <c r="DN7" s="296">
        <f t="shared" si="6"/>
        <v>0</v>
      </c>
      <c r="DO7" s="295">
        <f t="shared" si="2"/>
        <v>0</v>
      </c>
      <c r="DP7" s="295">
        <f t="shared" si="2"/>
        <v>0</v>
      </c>
      <c r="DQ7" s="295">
        <f t="shared" si="2"/>
        <v>0</v>
      </c>
      <c r="DR7" s="295">
        <f t="shared" si="2"/>
        <v>0</v>
      </c>
      <c r="DS7" s="292">
        <f t="shared" si="7"/>
        <v>0</v>
      </c>
      <c r="DT7" s="295">
        <f t="shared" si="3"/>
        <v>0</v>
      </c>
      <c r="DU7" s="295">
        <f t="shared" si="3"/>
        <v>0</v>
      </c>
      <c r="DV7" s="295">
        <f t="shared" si="3"/>
        <v>0</v>
      </c>
      <c r="DW7" s="295">
        <f t="shared" si="3"/>
        <v>0</v>
      </c>
      <c r="DX7" s="292">
        <f t="shared" si="8"/>
        <v>0</v>
      </c>
      <c r="DY7" s="296">
        <f t="shared" si="9"/>
        <v>0</v>
      </c>
      <c r="DZ7" s="361"/>
      <c r="EA7" s="295">
        <v>0</v>
      </c>
      <c r="EB7" s="295">
        <v>0</v>
      </c>
      <c r="EC7" s="295">
        <v>0</v>
      </c>
      <c r="ED7" s="295">
        <v>0</v>
      </c>
      <c r="EE7" s="295">
        <v>0</v>
      </c>
      <c r="EF7" s="295">
        <v>0</v>
      </c>
      <c r="EG7" s="295">
        <v>0</v>
      </c>
      <c r="EH7" s="295">
        <v>0</v>
      </c>
      <c r="EI7" s="295">
        <v>0</v>
      </c>
      <c r="EJ7" s="295">
        <v>0</v>
      </c>
      <c r="EK7" s="295">
        <v>0</v>
      </c>
      <c r="EL7" s="295">
        <v>0</v>
      </c>
      <c r="EN7" s="290">
        <v>20</v>
      </c>
      <c r="EO7" s="290">
        <v>0</v>
      </c>
      <c r="EP7" s="290">
        <v>0</v>
      </c>
      <c r="EQ7" s="290">
        <v>0</v>
      </c>
      <c r="ER7" s="290">
        <v>0</v>
      </c>
      <c r="ES7" s="290">
        <v>20</v>
      </c>
      <c r="ET7" s="290">
        <v>0</v>
      </c>
      <c r="EU7" s="290">
        <v>0</v>
      </c>
      <c r="EV7" s="290">
        <v>0</v>
      </c>
      <c r="EW7" s="290">
        <v>0</v>
      </c>
      <c r="EY7" s="290">
        <v>20</v>
      </c>
      <c r="EZ7" s="290">
        <v>0</v>
      </c>
      <c r="FA7" s="290">
        <v>0</v>
      </c>
      <c r="FB7" s="290">
        <v>20</v>
      </c>
      <c r="FC7" s="290">
        <v>0</v>
      </c>
      <c r="FD7" s="290">
        <v>0</v>
      </c>
      <c r="FE7" s="290">
        <v>20</v>
      </c>
      <c r="FF7" s="290">
        <v>0</v>
      </c>
      <c r="FG7" s="290">
        <v>0</v>
      </c>
      <c r="FH7" s="290">
        <v>20</v>
      </c>
      <c r="FI7" s="290">
        <v>0</v>
      </c>
      <c r="FJ7" s="290">
        <v>0</v>
      </c>
      <c r="FL7" s="290">
        <v>20</v>
      </c>
      <c r="FM7" s="290">
        <v>0</v>
      </c>
      <c r="FN7" s="290">
        <v>0</v>
      </c>
      <c r="FO7" s="290">
        <v>20</v>
      </c>
      <c r="FP7" s="290">
        <v>0</v>
      </c>
      <c r="FQ7" s="290">
        <v>0</v>
      </c>
      <c r="FR7" s="290">
        <v>20</v>
      </c>
      <c r="FS7" s="290">
        <v>0</v>
      </c>
      <c r="FT7" s="290">
        <v>0</v>
      </c>
      <c r="FU7" s="290">
        <v>20</v>
      </c>
      <c r="FV7" s="290">
        <v>0</v>
      </c>
      <c r="FW7" s="290">
        <v>0</v>
      </c>
      <c r="FX7" s="398"/>
      <c r="FY7" s="49">
        <v>5</v>
      </c>
      <c r="FZ7" s="49">
        <v>5.7826086956521738</v>
      </c>
      <c r="GA7" s="49">
        <v>3.9166666666666665</v>
      </c>
      <c r="GB7" s="49">
        <v>3.125</v>
      </c>
      <c r="GC7"/>
      <c r="GD7"/>
      <c r="GE7"/>
      <c r="GF7"/>
      <c r="GG7"/>
      <c r="GH7" s="49">
        <f t="shared" si="10"/>
        <v>5.3913043478260869</v>
      </c>
      <c r="GI7" s="49">
        <f t="shared" si="11"/>
        <v>3.520833333333333</v>
      </c>
      <c r="GJ7" s="49">
        <f t="shared" si="12"/>
        <v>1.8704710144927539</v>
      </c>
    </row>
    <row r="8" spans="1:197">
      <c r="A8" s="289" t="s">
        <v>1122</v>
      </c>
      <c r="B8" s="290">
        <v>5</v>
      </c>
      <c r="C8" s="290">
        <v>12</v>
      </c>
      <c r="D8" s="290" t="s">
        <v>301</v>
      </c>
      <c r="F8" s="290" t="s">
        <v>579</v>
      </c>
      <c r="G8" s="290" t="s">
        <v>411</v>
      </c>
      <c r="H8" s="290" t="s">
        <v>412</v>
      </c>
      <c r="I8" s="290" t="s">
        <v>561</v>
      </c>
      <c r="J8" s="290" t="s">
        <v>411</v>
      </c>
      <c r="K8" s="290" t="s">
        <v>106</v>
      </c>
      <c r="L8" s="328" t="s">
        <v>107</v>
      </c>
      <c r="M8" s="343" t="s">
        <v>224</v>
      </c>
      <c r="N8" s="289">
        <v>5</v>
      </c>
      <c r="O8" s="290">
        <v>8</v>
      </c>
      <c r="P8" s="290">
        <v>5</v>
      </c>
      <c r="Q8" s="290">
        <v>6</v>
      </c>
      <c r="R8" s="290">
        <v>8</v>
      </c>
      <c r="S8" s="290">
        <v>8</v>
      </c>
      <c r="T8" s="290">
        <v>9</v>
      </c>
      <c r="V8" s="290">
        <v>0</v>
      </c>
      <c r="X8" s="290">
        <v>5.5</v>
      </c>
      <c r="Y8" s="290">
        <v>8.5</v>
      </c>
      <c r="Z8" s="291">
        <v>-3</v>
      </c>
      <c r="AA8" s="361"/>
      <c r="AB8" s="349">
        <v>5</v>
      </c>
      <c r="AC8" s="290">
        <v>6</v>
      </c>
      <c r="AD8" s="290">
        <v>5</v>
      </c>
      <c r="AE8" s="290">
        <v>6</v>
      </c>
      <c r="AF8" s="290">
        <v>6</v>
      </c>
      <c r="AG8" s="290">
        <v>6</v>
      </c>
      <c r="AH8" s="290">
        <v>8</v>
      </c>
      <c r="AJ8" s="290">
        <v>0</v>
      </c>
      <c r="AL8" s="290">
        <v>5.5</v>
      </c>
      <c r="AM8" s="290">
        <v>7</v>
      </c>
      <c r="AN8" s="291">
        <v>-1.5</v>
      </c>
      <c r="AO8" s="361"/>
      <c r="AP8" s="349">
        <v>2</v>
      </c>
      <c r="AQ8" s="290">
        <v>2</v>
      </c>
      <c r="AR8" s="290">
        <v>2</v>
      </c>
      <c r="AS8" s="290">
        <v>2</v>
      </c>
      <c r="AT8" s="290">
        <v>2</v>
      </c>
      <c r="AU8" s="290">
        <v>2</v>
      </c>
      <c r="AW8" s="290">
        <v>0</v>
      </c>
      <c r="AY8" s="290">
        <v>2</v>
      </c>
      <c r="AZ8" s="290">
        <v>2</v>
      </c>
      <c r="BA8" s="291">
        <v>0</v>
      </c>
      <c r="BB8" s="361"/>
      <c r="BC8" s="355">
        <v>33.137254901960787</v>
      </c>
      <c r="BD8" s="295">
        <v>235.35294117647058</v>
      </c>
      <c r="BE8" s="295">
        <v>0.23529411764705882</v>
      </c>
      <c r="BF8" s="295">
        <v>8.9215686274509807</v>
      </c>
      <c r="BG8" s="295">
        <v>3.1764705882352939</v>
      </c>
      <c r="BH8" s="295">
        <v>0.23529411764705882</v>
      </c>
      <c r="BI8" s="295">
        <v>9.7058823529411757</v>
      </c>
      <c r="BJ8" s="295">
        <v>0.78431372549019607</v>
      </c>
      <c r="BL8" s="355">
        <v>1.5332285950193949</v>
      </c>
      <c r="BM8" s="295">
        <v>2.3735610110339564</v>
      </c>
      <c r="BN8" s="295">
        <v>9.1770373355645363E-2</v>
      </c>
      <c r="BO8" s="295">
        <v>0.99658034074186275</v>
      </c>
      <c r="BP8" s="295">
        <v>0.62080942734080125</v>
      </c>
      <c r="BQ8" s="295">
        <v>9.1770373355645363E-2</v>
      </c>
      <c r="BR8" s="295">
        <v>1.0296224666068008</v>
      </c>
      <c r="BS8" s="295">
        <v>0.25147121622315721</v>
      </c>
      <c r="BT8" s="293"/>
      <c r="BU8" s="295">
        <v>0</v>
      </c>
      <c r="BV8" s="295"/>
      <c r="BW8" s="295">
        <v>1.1172062863776093</v>
      </c>
      <c r="BX8" s="295">
        <v>1.0603274399201543</v>
      </c>
      <c r="BY8" s="292">
        <v>5.6878846457455001E-2</v>
      </c>
      <c r="BZ8" s="361"/>
      <c r="CA8" s="355">
        <v>4.75</v>
      </c>
      <c r="CB8" s="295">
        <v>4.5</v>
      </c>
      <c r="CC8" s="295">
        <v>2.5833333333333335</v>
      </c>
      <c r="CD8" s="295">
        <v>1.4166666666666667</v>
      </c>
      <c r="CE8" s="295">
        <v>4.916666666666667</v>
      </c>
      <c r="CF8" s="295">
        <v>4.916666666666667</v>
      </c>
      <c r="CG8" s="295">
        <v>3.1666666666666665</v>
      </c>
      <c r="CH8" s="295">
        <v>1.3333333333333333</v>
      </c>
      <c r="CI8" s="295"/>
      <c r="CJ8" s="295">
        <v>4.625</v>
      </c>
      <c r="CK8" s="295">
        <v>2</v>
      </c>
      <c r="CL8" s="292">
        <v>2.625</v>
      </c>
      <c r="CM8" s="295">
        <v>4.916666666666667</v>
      </c>
      <c r="CN8" s="295">
        <v>2.25</v>
      </c>
      <c r="CO8" s="292">
        <v>2.666666666666667</v>
      </c>
      <c r="CP8" s="361"/>
      <c r="CQ8" s="355"/>
      <c r="CR8" s="295"/>
      <c r="CS8" s="295"/>
      <c r="CT8" s="295"/>
      <c r="CU8" s="295">
        <v>3.25</v>
      </c>
      <c r="CV8" s="295">
        <v>4</v>
      </c>
      <c r="CW8" s="295">
        <v>2.5454545454545454</v>
      </c>
      <c r="CX8" s="295">
        <v>2.5</v>
      </c>
      <c r="CY8" s="295"/>
      <c r="CZ8" s="295"/>
      <c r="DA8" s="295"/>
      <c r="DB8" s="292"/>
      <c r="DC8" s="295">
        <v>3.625</v>
      </c>
      <c r="DD8" s="295">
        <v>2.5227272727272725</v>
      </c>
      <c r="DE8" s="292">
        <v>1.1022727272727275</v>
      </c>
      <c r="DG8" s="361"/>
      <c r="DH8" s="295">
        <f t="shared" si="0"/>
        <v>0</v>
      </c>
      <c r="DI8" s="295">
        <f t="shared" si="0"/>
        <v>0</v>
      </c>
      <c r="DJ8" s="292">
        <f t="shared" si="4"/>
        <v>0</v>
      </c>
      <c r="DK8" s="295">
        <f t="shared" si="1"/>
        <v>0</v>
      </c>
      <c r="DL8" s="295">
        <f t="shared" si="1"/>
        <v>0</v>
      </c>
      <c r="DM8" s="292">
        <f t="shared" si="5"/>
        <v>0</v>
      </c>
      <c r="DN8" s="296">
        <f t="shared" si="6"/>
        <v>0</v>
      </c>
      <c r="DO8" s="295">
        <f t="shared" si="2"/>
        <v>0</v>
      </c>
      <c r="DP8" s="295">
        <f t="shared" si="2"/>
        <v>0</v>
      </c>
      <c r="DQ8" s="295">
        <f t="shared" si="2"/>
        <v>0</v>
      </c>
      <c r="DR8" s="295">
        <f t="shared" si="2"/>
        <v>0</v>
      </c>
      <c r="DS8" s="292">
        <f t="shared" si="7"/>
        <v>0</v>
      </c>
      <c r="DT8" s="295">
        <f t="shared" si="3"/>
        <v>0</v>
      </c>
      <c r="DU8" s="295">
        <f t="shared" si="3"/>
        <v>0</v>
      </c>
      <c r="DV8" s="295">
        <f t="shared" si="3"/>
        <v>0</v>
      </c>
      <c r="DW8" s="295">
        <f t="shared" si="3"/>
        <v>0</v>
      </c>
      <c r="DX8" s="292">
        <f t="shared" si="8"/>
        <v>0</v>
      </c>
      <c r="DY8" s="296">
        <f t="shared" si="9"/>
        <v>0</v>
      </c>
      <c r="DZ8" s="361"/>
      <c r="EA8" s="295">
        <v>0</v>
      </c>
      <c r="EB8" s="295">
        <v>0</v>
      </c>
      <c r="EC8" s="295">
        <v>0</v>
      </c>
      <c r="ED8" s="295">
        <v>0</v>
      </c>
      <c r="EE8" s="295">
        <v>0</v>
      </c>
      <c r="EF8" s="295">
        <v>0</v>
      </c>
      <c r="EG8" s="295">
        <v>0</v>
      </c>
      <c r="EH8" s="295">
        <v>0</v>
      </c>
      <c r="EI8" s="295">
        <v>0</v>
      </c>
      <c r="EJ8" s="295">
        <v>0</v>
      </c>
      <c r="EK8" s="295">
        <v>0</v>
      </c>
      <c r="EL8" s="295">
        <v>0</v>
      </c>
      <c r="EN8" s="290">
        <v>20</v>
      </c>
      <c r="EO8" s="290">
        <v>0</v>
      </c>
      <c r="EP8" s="290">
        <v>0</v>
      </c>
      <c r="EQ8" s="290">
        <v>0</v>
      </c>
      <c r="ER8" s="290">
        <v>0</v>
      </c>
      <c r="ES8" s="290">
        <v>20</v>
      </c>
      <c r="ET8" s="290">
        <v>0</v>
      </c>
      <c r="EU8" s="290">
        <v>0</v>
      </c>
      <c r="EV8" s="290">
        <v>0</v>
      </c>
      <c r="EW8" s="290">
        <v>0</v>
      </c>
      <c r="EY8" s="290">
        <v>20</v>
      </c>
      <c r="EZ8" s="290">
        <v>0</v>
      </c>
      <c r="FA8" s="290">
        <v>0</v>
      </c>
      <c r="FB8" s="290">
        <v>20</v>
      </c>
      <c r="FC8" s="290">
        <v>0</v>
      </c>
      <c r="FD8" s="290">
        <v>0</v>
      </c>
      <c r="FE8" s="290">
        <v>20</v>
      </c>
      <c r="FF8" s="290">
        <v>0</v>
      </c>
      <c r="FG8" s="290">
        <v>0</v>
      </c>
      <c r="FH8" s="290">
        <v>20</v>
      </c>
      <c r="FI8" s="290">
        <v>0</v>
      </c>
      <c r="FJ8" s="290">
        <v>0</v>
      </c>
      <c r="FL8" s="290">
        <v>20</v>
      </c>
      <c r="FM8" s="290">
        <v>0</v>
      </c>
      <c r="FN8" s="290">
        <v>0</v>
      </c>
      <c r="FO8" s="290">
        <v>20</v>
      </c>
      <c r="FP8" s="290">
        <v>0</v>
      </c>
      <c r="FQ8" s="290">
        <v>0</v>
      </c>
      <c r="FR8" s="290">
        <v>20</v>
      </c>
      <c r="FS8" s="290">
        <v>0</v>
      </c>
      <c r="FT8" s="290">
        <v>0</v>
      </c>
      <c r="FU8" s="290">
        <v>20</v>
      </c>
      <c r="FV8" s="290">
        <v>0</v>
      </c>
      <c r="FW8" s="290">
        <v>0</v>
      </c>
      <c r="FX8" s="398"/>
      <c r="FY8" s="49">
        <v>5.6086956521739131</v>
      </c>
      <c r="FZ8" s="49">
        <v>5.8260869565217392</v>
      </c>
      <c r="GA8" s="49">
        <v>4.625</v>
      </c>
      <c r="GB8" s="49">
        <v>4.083333333333333</v>
      </c>
      <c r="GC8"/>
      <c r="GD8"/>
      <c r="GE8"/>
      <c r="GF8"/>
      <c r="GG8"/>
      <c r="GH8" s="49">
        <f t="shared" si="10"/>
        <v>5.7173913043478262</v>
      </c>
      <c r="GI8" s="49">
        <f t="shared" si="11"/>
        <v>4.3541666666666661</v>
      </c>
      <c r="GJ8" s="49">
        <f t="shared" si="12"/>
        <v>1.3632246376811601</v>
      </c>
    </row>
    <row r="9" spans="1:197">
      <c r="A9" s="289" t="s">
        <v>1122</v>
      </c>
      <c r="B9" s="290">
        <v>6</v>
      </c>
      <c r="C9" s="290">
        <v>14</v>
      </c>
      <c r="D9" s="290" t="s">
        <v>302</v>
      </c>
      <c r="F9" s="290" t="s">
        <v>477</v>
      </c>
      <c r="G9" s="290" t="s">
        <v>276</v>
      </c>
      <c r="H9" s="290" t="s">
        <v>446</v>
      </c>
      <c r="I9" s="290" t="s">
        <v>314</v>
      </c>
      <c r="J9" s="290" t="s">
        <v>277</v>
      </c>
      <c r="K9" s="290" t="s">
        <v>278</v>
      </c>
      <c r="L9" s="328" t="s">
        <v>279</v>
      </c>
      <c r="M9" s="343" t="s">
        <v>274</v>
      </c>
      <c r="N9" s="289">
        <v>4</v>
      </c>
      <c r="O9" s="290">
        <v>7</v>
      </c>
      <c r="P9" s="290">
        <v>5</v>
      </c>
      <c r="Q9" s="290">
        <v>6</v>
      </c>
      <c r="R9" s="290">
        <v>7</v>
      </c>
      <c r="S9" s="290">
        <v>5</v>
      </c>
      <c r="T9" s="290">
        <v>6</v>
      </c>
      <c r="V9" s="290">
        <v>0</v>
      </c>
      <c r="X9" s="290">
        <v>5.5</v>
      </c>
      <c r="Y9" s="290">
        <v>5.5</v>
      </c>
      <c r="Z9" s="291">
        <v>0</v>
      </c>
      <c r="AA9" s="361"/>
      <c r="AB9" s="349">
        <v>3</v>
      </c>
      <c r="AC9" s="290">
        <v>7</v>
      </c>
      <c r="AD9" s="290">
        <v>5</v>
      </c>
      <c r="AE9" s="290">
        <v>6</v>
      </c>
      <c r="AF9" s="290">
        <v>7</v>
      </c>
      <c r="AG9" s="290">
        <v>5</v>
      </c>
      <c r="AH9" s="290">
        <v>6</v>
      </c>
      <c r="AJ9" s="290">
        <v>0</v>
      </c>
      <c r="AL9" s="290">
        <v>5.5</v>
      </c>
      <c r="AM9" s="290">
        <v>5.5</v>
      </c>
      <c r="AN9" s="291">
        <v>0</v>
      </c>
      <c r="AO9" s="361"/>
      <c r="AP9" s="349">
        <v>2</v>
      </c>
      <c r="AQ9" s="290">
        <v>2</v>
      </c>
      <c r="AR9" s="290">
        <v>2</v>
      </c>
      <c r="AS9" s="290">
        <v>2</v>
      </c>
      <c r="AT9" s="290">
        <v>2</v>
      </c>
      <c r="AU9" s="290">
        <v>2</v>
      </c>
      <c r="AW9" s="290">
        <v>0</v>
      </c>
      <c r="AY9" s="290">
        <v>2</v>
      </c>
      <c r="AZ9" s="290">
        <v>2</v>
      </c>
      <c r="BA9" s="291">
        <v>0</v>
      </c>
      <c r="BB9" s="361"/>
      <c r="BC9" s="355">
        <v>8.8039215686274517</v>
      </c>
      <c r="BD9" s="295">
        <v>59.137254901960787</v>
      </c>
      <c r="BE9" s="295">
        <v>18.764705882352942</v>
      </c>
      <c r="BF9" s="295">
        <v>0.60784313725490191</v>
      </c>
      <c r="BG9" s="295">
        <v>0.19607843137254902</v>
      </c>
      <c r="BH9" s="295">
        <v>18.764705882352942</v>
      </c>
      <c r="BI9" s="295">
        <v>11.666666666666666</v>
      </c>
      <c r="BJ9" s="295">
        <v>1.6470588235294117</v>
      </c>
      <c r="BL9" s="355">
        <v>0.99139982823808248</v>
      </c>
      <c r="BM9" s="295">
        <v>1.7791435998845491</v>
      </c>
      <c r="BN9" s="295">
        <v>1.2958903560115702</v>
      </c>
      <c r="BO9" s="295">
        <v>0.20624367628578033</v>
      </c>
      <c r="BP9" s="295">
        <v>7.7759658912830654E-2</v>
      </c>
      <c r="BQ9" s="295">
        <v>1.2958903560115702</v>
      </c>
      <c r="BR9" s="295">
        <v>1.1026623418971477</v>
      </c>
      <c r="BS9" s="295">
        <v>0.42276359239706973</v>
      </c>
      <c r="BT9" s="293"/>
      <c r="BU9" s="295">
        <v>0</v>
      </c>
      <c r="BV9" s="295"/>
      <c r="BW9" s="295">
        <v>0.25621765124761886</v>
      </c>
      <c r="BX9" s="295">
        <v>1.1557526840225194</v>
      </c>
      <c r="BY9" s="292">
        <v>-0.89953503277490054</v>
      </c>
      <c r="BZ9" s="361"/>
      <c r="CA9" s="355">
        <v>4.5</v>
      </c>
      <c r="CB9" s="295">
        <v>4.5</v>
      </c>
      <c r="CC9" s="295">
        <v>1.75</v>
      </c>
      <c r="CD9" s="295">
        <v>1.5833333333333333</v>
      </c>
      <c r="CE9" s="295">
        <v>4</v>
      </c>
      <c r="CF9" s="295">
        <v>3.0833333333333335</v>
      </c>
      <c r="CG9" s="295">
        <v>1.4166666666666667</v>
      </c>
      <c r="CH9" s="295">
        <v>1.5833333333333333</v>
      </c>
      <c r="CI9" s="295"/>
      <c r="CJ9" s="295">
        <v>4.5</v>
      </c>
      <c r="CK9" s="295">
        <v>1.6666666666666665</v>
      </c>
      <c r="CL9" s="292">
        <v>2.8333333333333335</v>
      </c>
      <c r="CM9" s="295">
        <v>3.541666666666667</v>
      </c>
      <c r="CN9" s="295">
        <v>1.5</v>
      </c>
      <c r="CO9" s="292">
        <v>2.041666666666667</v>
      </c>
      <c r="CP9" s="361"/>
      <c r="CQ9" s="355"/>
      <c r="CR9" s="295"/>
      <c r="CS9" s="295"/>
      <c r="CT9" s="295"/>
      <c r="CU9" s="295">
        <v>3.5</v>
      </c>
      <c r="CV9" s="295">
        <v>4</v>
      </c>
      <c r="CW9" s="295">
        <v>2.1666666666666665</v>
      </c>
      <c r="CX9" s="295">
        <v>2.5833333333333335</v>
      </c>
      <c r="CY9" s="295"/>
      <c r="CZ9" s="295"/>
      <c r="DA9" s="295"/>
      <c r="DB9" s="292"/>
      <c r="DC9" s="295">
        <v>3.75</v>
      </c>
      <c r="DD9" s="295">
        <v>2.375</v>
      </c>
      <c r="DE9" s="292">
        <v>1.375</v>
      </c>
      <c r="DG9" s="361"/>
      <c r="DH9" s="295">
        <f t="shared" si="0"/>
        <v>0</v>
      </c>
      <c r="DI9" s="295">
        <f t="shared" si="0"/>
        <v>0</v>
      </c>
      <c r="DJ9" s="292">
        <f t="shared" si="4"/>
        <v>0</v>
      </c>
      <c r="DK9" s="295">
        <f t="shared" si="1"/>
        <v>0</v>
      </c>
      <c r="DL9" s="295">
        <f t="shared" si="1"/>
        <v>0</v>
      </c>
      <c r="DM9" s="292">
        <f t="shared" si="5"/>
        <v>0</v>
      </c>
      <c r="DN9" s="296">
        <f t="shared" si="6"/>
        <v>0</v>
      </c>
      <c r="DO9" s="295">
        <f t="shared" si="2"/>
        <v>0</v>
      </c>
      <c r="DP9" s="295">
        <f t="shared" si="2"/>
        <v>0</v>
      </c>
      <c r="DQ9" s="295">
        <f t="shared" si="2"/>
        <v>0</v>
      </c>
      <c r="DR9" s="295">
        <f t="shared" si="2"/>
        <v>0</v>
      </c>
      <c r="DS9" s="292">
        <f t="shared" si="7"/>
        <v>0</v>
      </c>
      <c r="DT9" s="295">
        <f t="shared" si="3"/>
        <v>0</v>
      </c>
      <c r="DU9" s="295">
        <f t="shared" si="3"/>
        <v>0</v>
      </c>
      <c r="DV9" s="295">
        <f t="shared" si="3"/>
        <v>0</v>
      </c>
      <c r="DW9" s="295">
        <f t="shared" si="3"/>
        <v>0</v>
      </c>
      <c r="DX9" s="292">
        <f t="shared" si="8"/>
        <v>0</v>
      </c>
      <c r="DY9" s="296">
        <f t="shared" si="9"/>
        <v>0</v>
      </c>
      <c r="DZ9" s="361"/>
      <c r="EA9" s="295">
        <v>0</v>
      </c>
      <c r="EB9" s="295">
        <v>0</v>
      </c>
      <c r="EC9" s="295">
        <v>0</v>
      </c>
      <c r="ED9" s="295">
        <v>0</v>
      </c>
      <c r="EE9" s="295">
        <v>0</v>
      </c>
      <c r="EF9" s="295">
        <v>0</v>
      </c>
      <c r="EG9" s="295">
        <v>0</v>
      </c>
      <c r="EH9" s="295">
        <v>0</v>
      </c>
      <c r="EI9" s="295">
        <v>0</v>
      </c>
      <c r="EJ9" s="295">
        <v>0</v>
      </c>
      <c r="EK9" s="295">
        <v>0</v>
      </c>
      <c r="EL9" s="295">
        <v>0</v>
      </c>
      <c r="EN9" s="290">
        <v>20</v>
      </c>
      <c r="EO9" s="290">
        <v>0</v>
      </c>
      <c r="EP9" s="290">
        <v>0</v>
      </c>
      <c r="EQ9" s="290">
        <v>0</v>
      </c>
      <c r="ER9" s="290">
        <v>0</v>
      </c>
      <c r="ES9" s="290">
        <v>20</v>
      </c>
      <c r="ET9" s="290">
        <v>0</v>
      </c>
      <c r="EU9" s="290">
        <v>0</v>
      </c>
      <c r="EV9" s="290">
        <v>0</v>
      </c>
      <c r="EW9" s="290">
        <v>0</v>
      </c>
      <c r="EY9" s="290">
        <v>20</v>
      </c>
      <c r="EZ9" s="290">
        <v>0</v>
      </c>
      <c r="FA9" s="290">
        <v>0</v>
      </c>
      <c r="FB9" s="290">
        <v>20</v>
      </c>
      <c r="FC9" s="290">
        <v>0</v>
      </c>
      <c r="FD9" s="290">
        <v>0</v>
      </c>
      <c r="FE9" s="290">
        <v>20</v>
      </c>
      <c r="FF9" s="290">
        <v>0</v>
      </c>
      <c r="FG9" s="290">
        <v>0</v>
      </c>
      <c r="FH9" s="290">
        <v>20</v>
      </c>
      <c r="FI9" s="290">
        <v>0</v>
      </c>
      <c r="FJ9" s="290">
        <v>0</v>
      </c>
      <c r="FL9" s="290">
        <v>20</v>
      </c>
      <c r="FM9" s="290">
        <v>0</v>
      </c>
      <c r="FN9" s="290">
        <v>0</v>
      </c>
      <c r="FO9" s="290">
        <v>20</v>
      </c>
      <c r="FP9" s="290">
        <v>0</v>
      </c>
      <c r="FQ9" s="290">
        <v>0</v>
      </c>
      <c r="FR9" s="290">
        <v>20</v>
      </c>
      <c r="FS9" s="290">
        <v>0</v>
      </c>
      <c r="FT9" s="290">
        <v>0</v>
      </c>
      <c r="FU9" s="290">
        <v>20</v>
      </c>
      <c r="FV9" s="290">
        <v>0</v>
      </c>
      <c r="FW9" s="290">
        <v>0</v>
      </c>
      <c r="FX9" s="398"/>
      <c r="FY9" s="49">
        <v>5.583333333333333</v>
      </c>
      <c r="FZ9" s="49">
        <v>4.666666666666667</v>
      </c>
      <c r="GA9" s="49">
        <v>4.541666666666667</v>
      </c>
      <c r="GB9" s="49">
        <v>3.875</v>
      </c>
      <c r="GC9"/>
      <c r="GD9"/>
      <c r="GE9"/>
      <c r="GF9"/>
      <c r="GG9"/>
      <c r="GH9" s="49">
        <f t="shared" si="10"/>
        <v>5.125</v>
      </c>
      <c r="GI9" s="49">
        <f t="shared" si="11"/>
        <v>4.2083333333333339</v>
      </c>
      <c r="GJ9" s="49">
        <f t="shared" si="12"/>
        <v>0.91666666666666607</v>
      </c>
    </row>
    <row r="10" spans="1:197">
      <c r="A10" s="289" t="s">
        <v>1122</v>
      </c>
      <c r="B10" s="290">
        <v>7</v>
      </c>
      <c r="C10" s="290">
        <v>15</v>
      </c>
      <c r="D10" s="290" t="s">
        <v>303</v>
      </c>
      <c r="F10" s="290" t="s">
        <v>577</v>
      </c>
      <c r="G10" s="290" t="s">
        <v>447</v>
      </c>
      <c r="H10" s="290" t="s">
        <v>280</v>
      </c>
      <c r="I10" s="290" t="s">
        <v>281</v>
      </c>
      <c r="J10" s="290" t="s">
        <v>447</v>
      </c>
      <c r="K10" s="290" t="s">
        <v>282</v>
      </c>
      <c r="L10" s="328" t="s">
        <v>283</v>
      </c>
      <c r="M10" s="343" t="s">
        <v>274</v>
      </c>
      <c r="N10" s="289">
        <v>6</v>
      </c>
      <c r="O10" s="290">
        <v>4</v>
      </c>
      <c r="P10" s="290">
        <v>5</v>
      </c>
      <c r="Q10" s="290">
        <v>7</v>
      </c>
      <c r="R10" s="290">
        <v>4</v>
      </c>
      <c r="S10" s="290">
        <v>5</v>
      </c>
      <c r="T10" s="290">
        <v>6</v>
      </c>
      <c r="V10" s="290">
        <v>0</v>
      </c>
      <c r="X10" s="290">
        <v>6</v>
      </c>
      <c r="Y10" s="290">
        <v>5.5</v>
      </c>
      <c r="Z10" s="291">
        <v>0.5</v>
      </c>
      <c r="AA10" s="361"/>
      <c r="AB10" s="349">
        <v>6</v>
      </c>
      <c r="AC10" s="290">
        <v>3</v>
      </c>
      <c r="AD10" s="290">
        <v>4</v>
      </c>
      <c r="AE10" s="290">
        <v>6</v>
      </c>
      <c r="AF10" s="290">
        <v>3</v>
      </c>
      <c r="AG10" s="290">
        <v>5</v>
      </c>
      <c r="AH10" s="290">
        <v>6</v>
      </c>
      <c r="AJ10" s="290">
        <v>0</v>
      </c>
      <c r="AL10" s="290">
        <v>5</v>
      </c>
      <c r="AM10" s="290">
        <v>5.5</v>
      </c>
      <c r="AN10" s="291">
        <v>-0.5</v>
      </c>
      <c r="AO10" s="361"/>
      <c r="AP10" s="349">
        <v>1</v>
      </c>
      <c r="AQ10" s="290">
        <v>1</v>
      </c>
      <c r="AR10" s="290">
        <v>2</v>
      </c>
      <c r="AS10" s="290">
        <v>1</v>
      </c>
      <c r="AT10" s="290">
        <v>1</v>
      </c>
      <c r="AU10" s="290">
        <v>1</v>
      </c>
      <c r="AW10" s="290">
        <v>0</v>
      </c>
      <c r="AY10" s="290">
        <v>1.5</v>
      </c>
      <c r="AZ10" s="290">
        <v>1</v>
      </c>
      <c r="BA10" s="291">
        <v>0.5</v>
      </c>
      <c r="BB10" s="361"/>
      <c r="BC10" s="355">
        <v>0.76470588235294112</v>
      </c>
      <c r="BD10" s="295">
        <v>14.96078431372549</v>
      </c>
      <c r="BE10" s="295">
        <v>29.215686274509803</v>
      </c>
      <c r="BF10" s="295">
        <v>6.2941176470588234</v>
      </c>
      <c r="BG10" s="295">
        <v>4.0196078431372548</v>
      </c>
      <c r="BH10" s="295">
        <v>29.215686274509803</v>
      </c>
      <c r="BI10" s="295">
        <v>20.313725490196077</v>
      </c>
      <c r="BJ10" s="295">
        <v>9.3921568627450984</v>
      </c>
      <c r="BL10" s="355">
        <v>0.24667233334138849</v>
      </c>
      <c r="BM10" s="295">
        <v>1.2030542287912649</v>
      </c>
      <c r="BN10" s="295">
        <v>1.480232462620483</v>
      </c>
      <c r="BO10" s="295">
        <v>0.86297276378396115</v>
      </c>
      <c r="BP10" s="295">
        <v>0.70066978921391321</v>
      </c>
      <c r="BQ10" s="295">
        <v>1.480232462620483</v>
      </c>
      <c r="BR10" s="295">
        <v>1.328659367988358</v>
      </c>
      <c r="BS10" s="295">
        <v>1.0167056935028527</v>
      </c>
      <c r="BT10" s="293"/>
      <c r="BU10" s="295">
        <v>0</v>
      </c>
      <c r="BV10" s="295"/>
      <c r="BW10" s="295">
        <v>1.0536056370577951</v>
      </c>
      <c r="BX10" s="295">
        <v>1.4872215816239882</v>
      </c>
      <c r="BY10" s="292">
        <v>-0.43361594456619312</v>
      </c>
      <c r="BZ10" s="361"/>
      <c r="CA10" s="355">
        <v>4.666666666666667</v>
      </c>
      <c r="CB10" s="295">
        <v>4.416666666666667</v>
      </c>
      <c r="CC10" s="295">
        <v>3.5</v>
      </c>
      <c r="CD10" s="295">
        <v>3.5833333333333335</v>
      </c>
      <c r="CE10" s="295">
        <v>5.166666666666667</v>
      </c>
      <c r="CF10" s="295">
        <v>4.75</v>
      </c>
      <c r="CG10" s="295">
        <v>4.25</v>
      </c>
      <c r="CH10" s="295">
        <v>2.8333333333333335</v>
      </c>
      <c r="CI10" s="295"/>
      <c r="CJ10" s="295">
        <v>4.541666666666667</v>
      </c>
      <c r="CK10" s="295">
        <v>3.541666666666667</v>
      </c>
      <c r="CL10" s="292">
        <v>1</v>
      </c>
      <c r="CM10" s="295">
        <v>4.9583333333333339</v>
      </c>
      <c r="CN10" s="295">
        <v>3.541666666666667</v>
      </c>
      <c r="CO10" s="292">
        <v>1.416666666666667</v>
      </c>
      <c r="CP10" s="361"/>
      <c r="CQ10" s="355"/>
      <c r="CR10" s="295"/>
      <c r="CS10" s="295"/>
      <c r="CT10" s="295"/>
      <c r="CU10" s="295">
        <v>2.8333333333333335</v>
      </c>
      <c r="CV10" s="295">
        <v>2.6666666666666665</v>
      </c>
      <c r="CW10" s="295">
        <v>3.75</v>
      </c>
      <c r="CX10" s="295">
        <v>2.1666666666666665</v>
      </c>
      <c r="CY10" s="295"/>
      <c r="CZ10" s="295"/>
      <c r="DA10" s="295"/>
      <c r="DB10" s="292"/>
      <c r="DC10" s="295">
        <v>2.75</v>
      </c>
      <c r="DD10" s="295">
        <v>2.958333333333333</v>
      </c>
      <c r="DE10" s="292">
        <v>-0.20833333333333304</v>
      </c>
      <c r="DG10" s="361"/>
      <c r="DH10" s="295">
        <f t="shared" si="0"/>
        <v>0</v>
      </c>
      <c r="DI10" s="295">
        <f t="shared" si="0"/>
        <v>0</v>
      </c>
      <c r="DJ10" s="292">
        <f t="shared" si="4"/>
        <v>0</v>
      </c>
      <c r="DK10" s="295">
        <f t="shared" si="1"/>
        <v>0</v>
      </c>
      <c r="DL10" s="295">
        <f t="shared" si="1"/>
        <v>0</v>
      </c>
      <c r="DM10" s="292">
        <f t="shared" si="5"/>
        <v>0</v>
      </c>
      <c r="DN10" s="296">
        <f t="shared" si="6"/>
        <v>0</v>
      </c>
      <c r="DO10" s="295">
        <f t="shared" si="2"/>
        <v>0</v>
      </c>
      <c r="DP10" s="295">
        <f t="shared" si="2"/>
        <v>0</v>
      </c>
      <c r="DQ10" s="295">
        <f t="shared" si="2"/>
        <v>0</v>
      </c>
      <c r="DR10" s="295">
        <f t="shared" si="2"/>
        <v>0</v>
      </c>
      <c r="DS10" s="292">
        <f t="shared" si="7"/>
        <v>0</v>
      </c>
      <c r="DT10" s="295">
        <f t="shared" si="3"/>
        <v>0</v>
      </c>
      <c r="DU10" s="295">
        <f t="shared" si="3"/>
        <v>0</v>
      </c>
      <c r="DV10" s="295">
        <f t="shared" si="3"/>
        <v>0</v>
      </c>
      <c r="DW10" s="295">
        <f t="shared" si="3"/>
        <v>0</v>
      </c>
      <c r="DX10" s="292">
        <f t="shared" si="8"/>
        <v>0</v>
      </c>
      <c r="DY10" s="296">
        <f t="shared" si="9"/>
        <v>0</v>
      </c>
      <c r="DZ10" s="361"/>
      <c r="EA10" s="295">
        <v>0</v>
      </c>
      <c r="EB10" s="295">
        <v>0</v>
      </c>
      <c r="EC10" s="295">
        <v>0</v>
      </c>
      <c r="ED10" s="295">
        <v>0</v>
      </c>
      <c r="EE10" s="295">
        <v>0</v>
      </c>
      <c r="EF10" s="295">
        <v>0</v>
      </c>
      <c r="EG10" s="295">
        <v>0</v>
      </c>
      <c r="EH10" s="295">
        <v>0</v>
      </c>
      <c r="EI10" s="295">
        <v>0</v>
      </c>
      <c r="EJ10" s="295">
        <v>0</v>
      </c>
      <c r="EK10" s="295">
        <v>0</v>
      </c>
      <c r="EL10" s="295">
        <v>0</v>
      </c>
      <c r="EN10" s="290">
        <v>20</v>
      </c>
      <c r="EO10" s="290">
        <v>0</v>
      </c>
      <c r="EP10" s="290">
        <v>0</v>
      </c>
      <c r="EQ10" s="290">
        <v>0</v>
      </c>
      <c r="ER10" s="290">
        <v>0</v>
      </c>
      <c r="ES10" s="290">
        <v>20</v>
      </c>
      <c r="ET10" s="290">
        <v>0</v>
      </c>
      <c r="EU10" s="290">
        <v>0</v>
      </c>
      <c r="EV10" s="290">
        <v>0</v>
      </c>
      <c r="EW10" s="290">
        <v>0</v>
      </c>
      <c r="EY10" s="290">
        <v>20</v>
      </c>
      <c r="EZ10" s="290">
        <v>0</v>
      </c>
      <c r="FA10" s="290">
        <v>0</v>
      </c>
      <c r="FB10" s="290">
        <v>20</v>
      </c>
      <c r="FC10" s="290">
        <v>0</v>
      </c>
      <c r="FD10" s="290">
        <v>0</v>
      </c>
      <c r="FE10" s="290">
        <v>20</v>
      </c>
      <c r="FF10" s="290">
        <v>0</v>
      </c>
      <c r="FG10" s="290">
        <v>0</v>
      </c>
      <c r="FH10" s="290">
        <v>20</v>
      </c>
      <c r="FI10" s="290">
        <v>0</v>
      </c>
      <c r="FJ10" s="290">
        <v>0</v>
      </c>
      <c r="FL10" s="290">
        <v>20</v>
      </c>
      <c r="FM10" s="290">
        <v>0</v>
      </c>
      <c r="FN10" s="290">
        <v>0</v>
      </c>
      <c r="FO10" s="290">
        <v>20</v>
      </c>
      <c r="FP10" s="290">
        <v>0</v>
      </c>
      <c r="FQ10" s="290">
        <v>0</v>
      </c>
      <c r="FR10" s="290">
        <v>20</v>
      </c>
      <c r="FS10" s="290">
        <v>0</v>
      </c>
      <c r="FT10" s="290">
        <v>0</v>
      </c>
      <c r="FU10" s="290">
        <v>20</v>
      </c>
      <c r="FV10" s="290">
        <v>0</v>
      </c>
      <c r="FW10" s="290">
        <v>0</v>
      </c>
      <c r="FX10" s="398"/>
      <c r="FY10" s="49">
        <v>4.583333333333333</v>
      </c>
      <c r="FZ10" s="49">
        <v>4.5652173913043477</v>
      </c>
      <c r="GA10" s="49">
        <v>4.625</v>
      </c>
      <c r="GB10" s="49">
        <v>3.875</v>
      </c>
      <c r="GC10"/>
      <c r="GD10"/>
      <c r="GE10"/>
      <c r="GF10"/>
      <c r="GG10"/>
      <c r="GH10" s="49">
        <f t="shared" si="10"/>
        <v>4.5742753623188399</v>
      </c>
      <c r="GI10" s="49">
        <f t="shared" si="11"/>
        <v>4.25</v>
      </c>
      <c r="GJ10" s="49">
        <f t="shared" si="12"/>
        <v>0.32427536231883991</v>
      </c>
    </row>
    <row r="11" spans="1:197">
      <c r="A11" s="289" t="s">
        <v>1122</v>
      </c>
      <c r="B11" s="290">
        <v>8</v>
      </c>
      <c r="C11" s="290">
        <v>17</v>
      </c>
      <c r="D11" s="290" t="s">
        <v>304</v>
      </c>
      <c r="F11" s="290" t="s">
        <v>477</v>
      </c>
      <c r="G11" s="290" t="s">
        <v>448</v>
      </c>
      <c r="H11" s="290" t="s">
        <v>449</v>
      </c>
      <c r="I11" s="290" t="s">
        <v>397</v>
      </c>
      <c r="J11" s="290" t="s">
        <v>448</v>
      </c>
      <c r="K11" s="290" t="s">
        <v>398</v>
      </c>
      <c r="L11" s="328" t="s">
        <v>399</v>
      </c>
      <c r="M11" s="343" t="s">
        <v>224</v>
      </c>
      <c r="N11" s="289">
        <v>4</v>
      </c>
      <c r="O11" s="290">
        <v>6</v>
      </c>
      <c r="P11" s="290">
        <v>5</v>
      </c>
      <c r="Q11" s="290">
        <v>6</v>
      </c>
      <c r="R11" s="290">
        <v>6</v>
      </c>
      <c r="S11" s="290">
        <v>6</v>
      </c>
      <c r="T11" s="290">
        <v>7</v>
      </c>
      <c r="V11" s="290">
        <v>0</v>
      </c>
      <c r="X11" s="290">
        <v>5.5</v>
      </c>
      <c r="Y11" s="290">
        <v>6.5</v>
      </c>
      <c r="Z11" s="291">
        <v>-1</v>
      </c>
      <c r="AA11" s="361"/>
      <c r="AB11" s="349">
        <v>3</v>
      </c>
      <c r="AC11" s="290">
        <v>5</v>
      </c>
      <c r="AD11" s="290">
        <v>5</v>
      </c>
      <c r="AE11" s="290">
        <v>6</v>
      </c>
      <c r="AF11" s="290">
        <v>5</v>
      </c>
      <c r="AG11" s="290">
        <v>6</v>
      </c>
      <c r="AH11" s="290">
        <v>7</v>
      </c>
      <c r="AJ11" s="290">
        <v>0</v>
      </c>
      <c r="AL11" s="290">
        <v>5.5</v>
      </c>
      <c r="AM11" s="290">
        <v>6.5</v>
      </c>
      <c r="AN11" s="291">
        <v>-1</v>
      </c>
      <c r="AO11" s="361"/>
      <c r="AP11" s="349">
        <v>2</v>
      </c>
      <c r="AQ11" s="290">
        <v>2</v>
      </c>
      <c r="AR11" s="290">
        <v>2</v>
      </c>
      <c r="AS11" s="290">
        <v>2</v>
      </c>
      <c r="AT11" s="290">
        <v>2</v>
      </c>
      <c r="AU11" s="290">
        <v>2</v>
      </c>
      <c r="AW11" s="290">
        <v>0</v>
      </c>
      <c r="AY11" s="290">
        <v>2</v>
      </c>
      <c r="AZ11" s="290">
        <v>2</v>
      </c>
      <c r="BA11" s="291">
        <v>0</v>
      </c>
      <c r="BB11" s="361"/>
      <c r="BC11" s="355">
        <v>17.392156862745097</v>
      </c>
      <c r="BD11" s="295">
        <v>59.137254901960787</v>
      </c>
      <c r="BE11" s="295">
        <v>4.7058823529411766</v>
      </c>
      <c r="BF11" s="295">
        <v>19.588235294117649</v>
      </c>
      <c r="BG11" s="295">
        <v>0.96078431372549022</v>
      </c>
      <c r="BH11" s="295">
        <v>4.7058823529411766</v>
      </c>
      <c r="BI11" s="295">
        <v>1.0980392156862746</v>
      </c>
      <c r="BJ11" s="295">
        <v>0.27450980392156865</v>
      </c>
      <c r="BL11" s="355">
        <v>1.2646326622811281</v>
      </c>
      <c r="BM11" s="295">
        <v>1.7791435998845491</v>
      </c>
      <c r="BN11" s="295">
        <v>0.75632281288797099</v>
      </c>
      <c r="BO11" s="295">
        <v>1.3136191229720018</v>
      </c>
      <c r="BP11" s="295">
        <v>0.29242982390206368</v>
      </c>
      <c r="BQ11" s="295">
        <v>0.75632281288797099</v>
      </c>
      <c r="BR11" s="295">
        <v>0.32181360158727329</v>
      </c>
      <c r="BS11" s="295">
        <v>0.10534318054491917</v>
      </c>
      <c r="BT11" s="293"/>
      <c r="BU11" s="295">
        <v>0</v>
      </c>
      <c r="BV11" s="295"/>
      <c r="BW11" s="295">
        <v>1.3334275163255542</v>
      </c>
      <c r="BX11" s="295">
        <v>0.37521519421851374</v>
      </c>
      <c r="BY11" s="292">
        <v>0.95821232210704044</v>
      </c>
      <c r="BZ11" s="361"/>
      <c r="CA11" s="355">
        <v>4.583333333333333</v>
      </c>
      <c r="CB11" s="295">
        <v>5.416666666666667</v>
      </c>
      <c r="CC11" s="295">
        <v>2.5</v>
      </c>
      <c r="CD11" s="295">
        <v>2.3333333333333335</v>
      </c>
      <c r="CE11" s="295">
        <v>4.833333333333333</v>
      </c>
      <c r="CF11" s="295">
        <v>5</v>
      </c>
      <c r="CG11" s="295">
        <v>3.5</v>
      </c>
      <c r="CH11" s="295">
        <v>2.3333333333333335</v>
      </c>
      <c r="CI11" s="295"/>
      <c r="CJ11" s="295">
        <v>5</v>
      </c>
      <c r="CK11" s="295">
        <v>2.416666666666667</v>
      </c>
      <c r="CL11" s="292">
        <v>2.583333333333333</v>
      </c>
      <c r="CM11" s="295">
        <v>4.9166666666666661</v>
      </c>
      <c r="CN11" s="295">
        <v>2.916666666666667</v>
      </c>
      <c r="CO11" s="292">
        <v>1.9999999999999991</v>
      </c>
      <c r="CP11" s="361"/>
      <c r="CQ11" s="355"/>
      <c r="CR11" s="295"/>
      <c r="CS11" s="295"/>
      <c r="CT11" s="295"/>
      <c r="CU11" s="295">
        <v>4.166666666666667</v>
      </c>
      <c r="CV11" s="295">
        <v>3.5833333333333335</v>
      </c>
      <c r="CW11" s="295">
        <v>3.25</v>
      </c>
      <c r="CX11" s="295">
        <v>2.6666666666666665</v>
      </c>
      <c r="CY11" s="295"/>
      <c r="CZ11" s="295"/>
      <c r="DA11" s="295"/>
      <c r="DB11" s="292"/>
      <c r="DC11" s="295">
        <v>3.875</v>
      </c>
      <c r="DD11" s="295">
        <v>2.958333333333333</v>
      </c>
      <c r="DE11" s="292">
        <v>0.91666666666666696</v>
      </c>
      <c r="DG11" s="361"/>
      <c r="DH11" s="295">
        <f t="shared" si="0"/>
        <v>0</v>
      </c>
      <c r="DI11" s="295">
        <f t="shared" si="0"/>
        <v>0</v>
      </c>
      <c r="DJ11" s="292">
        <f t="shared" si="4"/>
        <v>0</v>
      </c>
      <c r="DK11" s="295">
        <f t="shared" si="1"/>
        <v>0</v>
      </c>
      <c r="DL11" s="295">
        <f t="shared" si="1"/>
        <v>0</v>
      </c>
      <c r="DM11" s="292">
        <f t="shared" si="5"/>
        <v>0</v>
      </c>
      <c r="DN11" s="296">
        <f t="shared" si="6"/>
        <v>0</v>
      </c>
      <c r="DO11" s="295">
        <f t="shared" si="2"/>
        <v>0</v>
      </c>
      <c r="DP11" s="295">
        <f t="shared" si="2"/>
        <v>0</v>
      </c>
      <c r="DQ11" s="295">
        <f t="shared" si="2"/>
        <v>0</v>
      </c>
      <c r="DR11" s="295">
        <f t="shared" si="2"/>
        <v>0</v>
      </c>
      <c r="DS11" s="292">
        <f t="shared" si="7"/>
        <v>0</v>
      </c>
      <c r="DT11" s="295">
        <f t="shared" si="3"/>
        <v>0</v>
      </c>
      <c r="DU11" s="295">
        <f t="shared" si="3"/>
        <v>0</v>
      </c>
      <c r="DV11" s="295">
        <f t="shared" si="3"/>
        <v>0</v>
      </c>
      <c r="DW11" s="295">
        <f t="shared" si="3"/>
        <v>0</v>
      </c>
      <c r="DX11" s="292">
        <f t="shared" si="8"/>
        <v>0</v>
      </c>
      <c r="DY11" s="296">
        <f t="shared" si="9"/>
        <v>0</v>
      </c>
      <c r="DZ11" s="361"/>
      <c r="EA11" s="295">
        <v>0</v>
      </c>
      <c r="EB11" s="295">
        <v>0</v>
      </c>
      <c r="EC11" s="295">
        <v>0</v>
      </c>
      <c r="ED11" s="295">
        <v>0</v>
      </c>
      <c r="EE11" s="295">
        <v>0</v>
      </c>
      <c r="EF11" s="295">
        <v>0</v>
      </c>
      <c r="EG11" s="295">
        <v>0</v>
      </c>
      <c r="EH11" s="295">
        <v>0</v>
      </c>
      <c r="EI11" s="295">
        <v>0</v>
      </c>
      <c r="EJ11" s="295">
        <v>0</v>
      </c>
      <c r="EK11" s="295">
        <v>0</v>
      </c>
      <c r="EL11" s="295">
        <v>0</v>
      </c>
      <c r="EN11" s="290">
        <v>20</v>
      </c>
      <c r="EO11" s="290">
        <v>0</v>
      </c>
      <c r="EP11" s="290">
        <v>0</v>
      </c>
      <c r="EQ11" s="290">
        <v>0</v>
      </c>
      <c r="ER11" s="290">
        <v>0</v>
      </c>
      <c r="ES11" s="290">
        <v>20</v>
      </c>
      <c r="ET11" s="290">
        <v>0</v>
      </c>
      <c r="EU11" s="290">
        <v>0</v>
      </c>
      <c r="EV11" s="290">
        <v>0</v>
      </c>
      <c r="EW11" s="290">
        <v>0</v>
      </c>
      <c r="EY11" s="290">
        <v>20</v>
      </c>
      <c r="EZ11" s="290">
        <v>0</v>
      </c>
      <c r="FA11" s="290">
        <v>0</v>
      </c>
      <c r="FB11" s="290">
        <v>20</v>
      </c>
      <c r="FC11" s="290">
        <v>0</v>
      </c>
      <c r="FD11" s="290">
        <v>0</v>
      </c>
      <c r="FE11" s="290">
        <v>20</v>
      </c>
      <c r="FF11" s="290">
        <v>0</v>
      </c>
      <c r="FG11" s="290">
        <v>0</v>
      </c>
      <c r="FH11" s="290">
        <v>20</v>
      </c>
      <c r="FI11" s="290">
        <v>0</v>
      </c>
      <c r="FJ11" s="290">
        <v>0</v>
      </c>
      <c r="FL11" s="290">
        <v>20</v>
      </c>
      <c r="FM11" s="290">
        <v>0</v>
      </c>
      <c r="FN11" s="290">
        <v>0</v>
      </c>
      <c r="FO11" s="290">
        <v>20</v>
      </c>
      <c r="FP11" s="290">
        <v>0</v>
      </c>
      <c r="FQ11" s="290">
        <v>0</v>
      </c>
      <c r="FR11" s="290">
        <v>20</v>
      </c>
      <c r="FS11" s="290">
        <v>0</v>
      </c>
      <c r="FT11" s="290">
        <v>0</v>
      </c>
      <c r="FU11" s="290">
        <v>20</v>
      </c>
      <c r="FV11" s="290">
        <v>0</v>
      </c>
      <c r="FW11" s="290">
        <v>0</v>
      </c>
      <c r="FX11" s="398"/>
      <c r="FY11" s="49">
        <v>5.291666666666667</v>
      </c>
      <c r="FZ11" s="49">
        <v>5.583333333333333</v>
      </c>
      <c r="GA11" s="49">
        <v>5.166666666666667</v>
      </c>
      <c r="GB11" s="49">
        <v>4.833333333333333</v>
      </c>
      <c r="GC11"/>
      <c r="GD11"/>
      <c r="GE11"/>
      <c r="GF11"/>
      <c r="GG11"/>
      <c r="GH11" s="49">
        <f t="shared" si="10"/>
        <v>5.4375</v>
      </c>
      <c r="GI11" s="49">
        <f t="shared" si="11"/>
        <v>5</v>
      </c>
      <c r="GJ11" s="49">
        <f t="shared" si="12"/>
        <v>0.4375</v>
      </c>
    </row>
    <row r="12" spans="1:197">
      <c r="A12" s="289" t="s">
        <v>1122</v>
      </c>
      <c r="B12" s="290">
        <v>9</v>
      </c>
      <c r="C12" s="290">
        <v>19</v>
      </c>
      <c r="D12" s="290" t="s">
        <v>305</v>
      </c>
      <c r="F12" s="290" t="s">
        <v>477</v>
      </c>
      <c r="G12" s="290" t="s">
        <v>495</v>
      </c>
      <c r="H12" s="290" t="s">
        <v>496</v>
      </c>
      <c r="I12" s="290" t="s">
        <v>400</v>
      </c>
      <c r="J12" s="290" t="s">
        <v>495</v>
      </c>
      <c r="K12" s="290" t="s">
        <v>466</v>
      </c>
      <c r="L12" s="328" t="s">
        <v>467</v>
      </c>
      <c r="M12" s="343" t="s">
        <v>274</v>
      </c>
      <c r="N12" s="289">
        <v>4</v>
      </c>
      <c r="O12" s="290">
        <v>7</v>
      </c>
      <c r="P12" s="290">
        <v>3</v>
      </c>
      <c r="Q12" s="290">
        <v>5</v>
      </c>
      <c r="R12" s="290">
        <v>7</v>
      </c>
      <c r="S12" s="290">
        <v>5</v>
      </c>
      <c r="T12" s="290">
        <v>7</v>
      </c>
      <c r="V12" s="290">
        <v>0</v>
      </c>
      <c r="X12" s="290">
        <v>4</v>
      </c>
      <c r="Y12" s="290">
        <v>6</v>
      </c>
      <c r="Z12" s="291">
        <v>-2</v>
      </c>
      <c r="AA12" s="361"/>
      <c r="AB12" s="349">
        <v>3</v>
      </c>
      <c r="AC12" s="290">
        <v>6</v>
      </c>
      <c r="AD12" s="290">
        <v>3</v>
      </c>
      <c r="AE12" s="290">
        <v>5</v>
      </c>
      <c r="AF12" s="290">
        <v>6</v>
      </c>
      <c r="AG12" s="290">
        <v>5</v>
      </c>
      <c r="AH12" s="290">
        <v>7</v>
      </c>
      <c r="AJ12" s="290">
        <v>0</v>
      </c>
      <c r="AL12" s="290">
        <v>4</v>
      </c>
      <c r="AM12" s="290">
        <v>6</v>
      </c>
      <c r="AN12" s="291">
        <v>-2</v>
      </c>
      <c r="AO12" s="361"/>
      <c r="AP12" s="349">
        <v>2</v>
      </c>
      <c r="AQ12" s="290">
        <v>1</v>
      </c>
      <c r="AR12" s="290">
        <v>2</v>
      </c>
      <c r="AS12" s="290">
        <v>2</v>
      </c>
      <c r="AT12" s="290">
        <v>1</v>
      </c>
      <c r="AU12" s="290">
        <v>2</v>
      </c>
      <c r="AW12" s="290">
        <v>0</v>
      </c>
      <c r="AY12" s="290">
        <v>1.5</v>
      </c>
      <c r="AZ12" s="290">
        <v>1.5</v>
      </c>
      <c r="BA12" s="291">
        <v>0</v>
      </c>
      <c r="BB12" s="361"/>
      <c r="BC12" s="355">
        <v>8.6274509803921564</v>
      </c>
      <c r="BD12" s="295">
        <v>59.137254901960787</v>
      </c>
      <c r="BE12" s="295">
        <v>1.4509803921568627</v>
      </c>
      <c r="BF12" s="295">
        <v>73.509803921568633</v>
      </c>
      <c r="BG12" s="295">
        <v>3.9019607843137254</v>
      </c>
      <c r="BH12" s="295">
        <v>1.4509803921568627</v>
      </c>
      <c r="BI12" s="295">
        <v>9.6666666666666661</v>
      </c>
      <c r="BJ12" s="295">
        <v>0.58823529411764708</v>
      </c>
      <c r="BL12" s="355">
        <v>0.98351131602503206</v>
      </c>
      <c r="BM12" s="295">
        <v>1.7791435998845491</v>
      </c>
      <c r="BN12" s="295">
        <v>0.38933983691012009</v>
      </c>
      <c r="BO12" s="295">
        <v>1.8722134205188738</v>
      </c>
      <c r="BP12" s="295">
        <v>0.69036983257410123</v>
      </c>
      <c r="BQ12" s="295">
        <v>0.38933983691012009</v>
      </c>
      <c r="BR12" s="295">
        <v>1.0280287236002434</v>
      </c>
      <c r="BS12" s="295">
        <v>0.20091484278071342</v>
      </c>
      <c r="BT12" s="293"/>
      <c r="BU12" s="295">
        <v>0</v>
      </c>
      <c r="BV12" s="295"/>
      <c r="BW12" s="295">
        <v>1.8943812280355854</v>
      </c>
      <c r="BX12" s="295">
        <v>1.0513417163000371</v>
      </c>
      <c r="BY12" s="292">
        <v>0.84303951173554825</v>
      </c>
      <c r="BZ12" s="361"/>
      <c r="CA12" s="355">
        <v>3.75</v>
      </c>
      <c r="CB12" s="295">
        <v>4.5</v>
      </c>
      <c r="CC12" s="295">
        <v>1.6666666666666667</v>
      </c>
      <c r="CD12" s="295">
        <v>1.3333333333333333</v>
      </c>
      <c r="CE12" s="295">
        <v>4.583333333333333</v>
      </c>
      <c r="CF12" s="295">
        <v>4.083333333333333</v>
      </c>
      <c r="CG12" s="295">
        <v>1.3333333333333333</v>
      </c>
      <c r="CH12" s="295">
        <v>1.5</v>
      </c>
      <c r="CI12" s="295"/>
      <c r="CJ12" s="295">
        <v>4.125</v>
      </c>
      <c r="CK12" s="295">
        <v>1.5</v>
      </c>
      <c r="CL12" s="292">
        <v>2.625</v>
      </c>
      <c r="CM12" s="295">
        <v>4.333333333333333</v>
      </c>
      <c r="CN12" s="295">
        <v>1.4166666666666665</v>
      </c>
      <c r="CO12" s="292">
        <v>2.9166666666666665</v>
      </c>
      <c r="CP12" s="361"/>
      <c r="CQ12" s="355"/>
      <c r="CR12" s="295"/>
      <c r="CS12" s="295"/>
      <c r="CT12" s="295"/>
      <c r="CU12" s="295">
        <v>2.5454545454545454</v>
      </c>
      <c r="CV12" s="295">
        <v>2.5833333333333335</v>
      </c>
      <c r="CW12" s="295">
        <v>2.5</v>
      </c>
      <c r="CX12" s="295">
        <v>2.1666666666666665</v>
      </c>
      <c r="CY12" s="295"/>
      <c r="CZ12" s="295"/>
      <c r="DA12" s="295"/>
      <c r="DB12" s="292"/>
      <c r="DC12" s="295">
        <v>2.5643939393939394</v>
      </c>
      <c r="DD12" s="295">
        <v>2.333333333333333</v>
      </c>
      <c r="DE12" s="292">
        <v>0.23106060606060641</v>
      </c>
      <c r="DG12" s="361"/>
      <c r="DH12" s="295">
        <f t="shared" si="0"/>
        <v>0</v>
      </c>
      <c r="DI12" s="295">
        <f t="shared" si="0"/>
        <v>0</v>
      </c>
      <c r="DJ12" s="292">
        <f t="shared" si="4"/>
        <v>0</v>
      </c>
      <c r="DK12" s="295">
        <f t="shared" si="1"/>
        <v>0</v>
      </c>
      <c r="DL12" s="295">
        <f t="shared" si="1"/>
        <v>0</v>
      </c>
      <c r="DM12" s="292">
        <f t="shared" si="5"/>
        <v>0</v>
      </c>
      <c r="DN12" s="296">
        <f t="shared" si="6"/>
        <v>0</v>
      </c>
      <c r="DO12" s="295">
        <f t="shared" si="2"/>
        <v>0</v>
      </c>
      <c r="DP12" s="295">
        <f t="shared" si="2"/>
        <v>0</v>
      </c>
      <c r="DQ12" s="295">
        <f t="shared" si="2"/>
        <v>0</v>
      </c>
      <c r="DR12" s="295">
        <f t="shared" si="2"/>
        <v>0</v>
      </c>
      <c r="DS12" s="292">
        <f t="shared" si="7"/>
        <v>0</v>
      </c>
      <c r="DT12" s="295">
        <f t="shared" si="3"/>
        <v>0</v>
      </c>
      <c r="DU12" s="295">
        <f t="shared" si="3"/>
        <v>0</v>
      </c>
      <c r="DV12" s="295">
        <f t="shared" si="3"/>
        <v>0</v>
      </c>
      <c r="DW12" s="295">
        <f t="shared" si="3"/>
        <v>0</v>
      </c>
      <c r="DX12" s="292">
        <f t="shared" si="8"/>
        <v>0</v>
      </c>
      <c r="DY12" s="296">
        <f t="shared" si="9"/>
        <v>0</v>
      </c>
      <c r="DZ12" s="361"/>
      <c r="EA12" s="295">
        <v>0</v>
      </c>
      <c r="EB12" s="295">
        <v>0</v>
      </c>
      <c r="EC12" s="295">
        <v>0</v>
      </c>
      <c r="ED12" s="295">
        <v>0</v>
      </c>
      <c r="EE12" s="295">
        <v>0</v>
      </c>
      <c r="EF12" s="295">
        <v>0</v>
      </c>
      <c r="EG12" s="295">
        <v>0</v>
      </c>
      <c r="EH12" s="295">
        <v>0</v>
      </c>
      <c r="EI12" s="295">
        <v>0</v>
      </c>
      <c r="EJ12" s="295">
        <v>0</v>
      </c>
      <c r="EK12" s="295">
        <v>0</v>
      </c>
      <c r="EL12" s="295">
        <v>0</v>
      </c>
      <c r="EN12" s="290">
        <v>20</v>
      </c>
      <c r="EO12" s="290">
        <v>0</v>
      </c>
      <c r="EP12" s="290">
        <v>0</v>
      </c>
      <c r="EQ12" s="290">
        <v>0</v>
      </c>
      <c r="ER12" s="290">
        <v>0</v>
      </c>
      <c r="ES12" s="290">
        <v>20</v>
      </c>
      <c r="ET12" s="290">
        <v>0</v>
      </c>
      <c r="EU12" s="290">
        <v>0</v>
      </c>
      <c r="EV12" s="290">
        <v>0</v>
      </c>
      <c r="EW12" s="290">
        <v>0</v>
      </c>
      <c r="EY12" s="290">
        <v>20</v>
      </c>
      <c r="EZ12" s="290">
        <v>0</v>
      </c>
      <c r="FA12" s="290">
        <v>0</v>
      </c>
      <c r="FB12" s="290">
        <v>20</v>
      </c>
      <c r="FC12" s="290">
        <v>0</v>
      </c>
      <c r="FD12" s="290">
        <v>0</v>
      </c>
      <c r="FE12" s="290">
        <v>20</v>
      </c>
      <c r="FF12" s="290">
        <v>0</v>
      </c>
      <c r="FG12" s="290">
        <v>0</v>
      </c>
      <c r="FH12" s="290">
        <v>20</v>
      </c>
      <c r="FI12" s="290">
        <v>0</v>
      </c>
      <c r="FJ12" s="290">
        <v>0</v>
      </c>
      <c r="FL12" s="290">
        <v>20</v>
      </c>
      <c r="FM12" s="290">
        <v>0</v>
      </c>
      <c r="FN12" s="290">
        <v>0</v>
      </c>
      <c r="FO12" s="290">
        <v>20</v>
      </c>
      <c r="FP12" s="290">
        <v>0</v>
      </c>
      <c r="FQ12" s="290">
        <v>0</v>
      </c>
      <c r="FR12" s="290">
        <v>20</v>
      </c>
      <c r="FS12" s="290">
        <v>0</v>
      </c>
      <c r="FT12" s="290">
        <v>0</v>
      </c>
      <c r="FU12" s="290">
        <v>20</v>
      </c>
      <c r="FV12" s="290">
        <v>0</v>
      </c>
      <c r="FW12" s="290">
        <v>0</v>
      </c>
      <c r="FX12" s="398"/>
      <c r="FY12" s="49">
        <v>5.458333333333333</v>
      </c>
      <c r="FZ12" s="49">
        <v>5.375</v>
      </c>
      <c r="GA12" s="49">
        <v>5.083333333333333</v>
      </c>
      <c r="GB12" s="49">
        <v>5.625</v>
      </c>
      <c r="GC12"/>
      <c r="GD12"/>
      <c r="GE12"/>
      <c r="GF12"/>
      <c r="GG12"/>
      <c r="GH12" s="49">
        <f t="shared" si="10"/>
        <v>5.4166666666666661</v>
      </c>
      <c r="GI12" s="49">
        <f t="shared" si="11"/>
        <v>5.3541666666666661</v>
      </c>
      <c r="GJ12" s="49">
        <f t="shared" si="12"/>
        <v>6.25E-2</v>
      </c>
    </row>
    <row r="13" spans="1:197">
      <c r="A13" s="289" t="s">
        <v>1122</v>
      </c>
      <c r="B13" s="290">
        <v>10</v>
      </c>
      <c r="C13" s="290">
        <v>23</v>
      </c>
      <c r="D13" s="290" t="s">
        <v>307</v>
      </c>
      <c r="F13" s="290" t="s">
        <v>108</v>
      </c>
      <c r="G13" s="290" t="s">
        <v>285</v>
      </c>
      <c r="H13" s="290" t="s">
        <v>286</v>
      </c>
      <c r="I13" s="290" t="s">
        <v>287</v>
      </c>
      <c r="J13" s="290" t="s">
        <v>285</v>
      </c>
      <c r="K13" s="290" t="s">
        <v>288</v>
      </c>
      <c r="L13" s="328" t="s">
        <v>289</v>
      </c>
      <c r="M13" s="343" t="s">
        <v>274</v>
      </c>
      <c r="N13" s="289">
        <v>6</v>
      </c>
      <c r="O13" s="290">
        <v>5</v>
      </c>
      <c r="P13" s="290">
        <v>5</v>
      </c>
      <c r="Q13" s="290">
        <v>6</v>
      </c>
      <c r="R13" s="290">
        <v>5</v>
      </c>
      <c r="S13" s="290">
        <v>5</v>
      </c>
      <c r="T13" s="290">
        <v>6</v>
      </c>
      <c r="V13" s="290">
        <v>0</v>
      </c>
      <c r="X13" s="290">
        <v>5.5</v>
      </c>
      <c r="Y13" s="290">
        <v>5.5</v>
      </c>
      <c r="Z13" s="291">
        <v>0</v>
      </c>
      <c r="AA13" s="361"/>
      <c r="AB13" s="349">
        <v>6</v>
      </c>
      <c r="AC13" s="290">
        <v>4</v>
      </c>
      <c r="AD13" s="290">
        <v>4</v>
      </c>
      <c r="AE13" s="290">
        <v>5</v>
      </c>
      <c r="AF13" s="290">
        <v>4</v>
      </c>
      <c r="AG13" s="290">
        <v>4</v>
      </c>
      <c r="AH13" s="290">
        <v>5</v>
      </c>
      <c r="AJ13" s="290">
        <v>0</v>
      </c>
      <c r="AL13" s="290">
        <v>4.5</v>
      </c>
      <c r="AM13" s="290">
        <v>4.5</v>
      </c>
      <c r="AN13" s="291">
        <v>0</v>
      </c>
      <c r="AO13" s="361"/>
      <c r="AP13" s="349">
        <v>2</v>
      </c>
      <c r="AQ13" s="290">
        <v>1</v>
      </c>
      <c r="AR13" s="290">
        <v>1</v>
      </c>
      <c r="AS13" s="290">
        <v>2</v>
      </c>
      <c r="AT13" s="290">
        <v>1</v>
      </c>
      <c r="AU13" s="290">
        <v>1</v>
      </c>
      <c r="AW13" s="290">
        <v>0</v>
      </c>
      <c r="AY13" s="290">
        <v>1</v>
      </c>
      <c r="AZ13" s="290">
        <v>1</v>
      </c>
      <c r="BA13" s="291">
        <v>0</v>
      </c>
      <c r="BB13" s="361"/>
      <c r="BC13" s="355">
        <v>1.1764705882352942</v>
      </c>
      <c r="BD13" s="295">
        <v>14.96078431372549</v>
      </c>
      <c r="BE13" s="295">
        <v>2.9803921568627452</v>
      </c>
      <c r="BF13" s="295">
        <v>10.078431372549019</v>
      </c>
      <c r="BG13" s="295">
        <v>16.196078431372548</v>
      </c>
      <c r="BH13" s="295">
        <v>2.9803921568627452</v>
      </c>
      <c r="BI13" s="295">
        <v>20.372549019607842</v>
      </c>
      <c r="BJ13" s="295">
        <v>5.5686274509803919</v>
      </c>
      <c r="BL13" s="355">
        <v>0.3377528026887211</v>
      </c>
      <c r="BM13" s="295">
        <v>1.2030542287912649</v>
      </c>
      <c r="BN13" s="295">
        <v>0.59992586181527652</v>
      </c>
      <c r="BO13" s="295">
        <v>1.0444782717215022</v>
      </c>
      <c r="BP13" s="295">
        <v>1.2354294172681042</v>
      </c>
      <c r="BQ13" s="295">
        <v>0.59992586181527652</v>
      </c>
      <c r="BR13" s="295">
        <v>1.3298563218426873</v>
      </c>
      <c r="BS13" s="295">
        <v>0.81747463093890882</v>
      </c>
      <c r="BT13" s="293"/>
      <c r="BU13" s="295">
        <v>0</v>
      </c>
      <c r="BV13" s="295"/>
      <c r="BW13" s="295">
        <v>1.43575695389411</v>
      </c>
      <c r="BX13" s="295">
        <v>1.4304165566255953</v>
      </c>
      <c r="BY13" s="292">
        <v>5.3403972685146517E-3</v>
      </c>
      <c r="BZ13" s="361"/>
      <c r="CA13" s="355">
        <v>2.25</v>
      </c>
      <c r="CB13" s="295">
        <v>2.6666666666666665</v>
      </c>
      <c r="CC13" s="295">
        <v>1.5</v>
      </c>
      <c r="CD13" s="295">
        <v>2.5</v>
      </c>
      <c r="CE13" s="295">
        <v>2.25</v>
      </c>
      <c r="CF13" s="295">
        <v>3.3333333333333335</v>
      </c>
      <c r="CG13" s="295">
        <v>1.9166666666666667</v>
      </c>
      <c r="CH13" s="295">
        <v>1.75</v>
      </c>
      <c r="CI13" s="295"/>
      <c r="CJ13" s="295">
        <v>2.458333333333333</v>
      </c>
      <c r="CK13" s="295">
        <v>2</v>
      </c>
      <c r="CL13" s="292">
        <v>0.45833333333333304</v>
      </c>
      <c r="CM13" s="295">
        <v>2.791666666666667</v>
      </c>
      <c r="CN13" s="295">
        <v>1.8333333333333335</v>
      </c>
      <c r="CO13" s="292">
        <v>0.95833333333333348</v>
      </c>
      <c r="CP13" s="361"/>
      <c r="CQ13" s="355"/>
      <c r="CR13" s="295"/>
      <c r="CS13" s="295"/>
      <c r="CT13" s="295"/>
      <c r="CU13" s="295">
        <v>3.5454545454545454</v>
      </c>
      <c r="CV13" s="295">
        <v>3.4166666666666665</v>
      </c>
      <c r="CW13" s="295">
        <v>2.9166666666666665</v>
      </c>
      <c r="CX13" s="295">
        <v>2.75</v>
      </c>
      <c r="CY13" s="295"/>
      <c r="CZ13" s="295"/>
      <c r="DA13" s="295"/>
      <c r="DB13" s="292"/>
      <c r="DC13" s="295">
        <v>3.481060606060606</v>
      </c>
      <c r="DD13" s="295">
        <v>2.833333333333333</v>
      </c>
      <c r="DE13" s="292">
        <v>0.64772727272727293</v>
      </c>
      <c r="DG13" s="361"/>
      <c r="DH13" s="295">
        <f t="shared" si="0"/>
        <v>0</v>
      </c>
      <c r="DI13" s="295">
        <f t="shared" si="0"/>
        <v>0</v>
      </c>
      <c r="DJ13" s="292">
        <f t="shared" si="4"/>
        <v>0</v>
      </c>
      <c r="DK13" s="295">
        <f t="shared" si="1"/>
        <v>0</v>
      </c>
      <c r="DL13" s="295">
        <f t="shared" si="1"/>
        <v>0</v>
      </c>
      <c r="DM13" s="292">
        <f t="shared" si="5"/>
        <v>0</v>
      </c>
      <c r="DN13" s="296">
        <f t="shared" si="6"/>
        <v>0</v>
      </c>
      <c r="DO13" s="295">
        <f t="shared" si="2"/>
        <v>0</v>
      </c>
      <c r="DP13" s="295">
        <f t="shared" si="2"/>
        <v>0</v>
      </c>
      <c r="DQ13" s="295">
        <f t="shared" si="2"/>
        <v>0</v>
      </c>
      <c r="DR13" s="295">
        <f t="shared" si="2"/>
        <v>0</v>
      </c>
      <c r="DS13" s="292">
        <f t="shared" si="7"/>
        <v>0</v>
      </c>
      <c r="DT13" s="295">
        <f t="shared" si="3"/>
        <v>0</v>
      </c>
      <c r="DU13" s="295">
        <f t="shared" si="3"/>
        <v>0</v>
      </c>
      <c r="DV13" s="295">
        <f t="shared" si="3"/>
        <v>0</v>
      </c>
      <c r="DW13" s="295">
        <f t="shared" si="3"/>
        <v>0</v>
      </c>
      <c r="DX13" s="292">
        <f t="shared" si="8"/>
        <v>0</v>
      </c>
      <c r="DY13" s="296">
        <f t="shared" si="9"/>
        <v>0</v>
      </c>
      <c r="DZ13" s="361"/>
      <c r="EA13" s="295">
        <v>0</v>
      </c>
      <c r="EB13" s="295">
        <v>0</v>
      </c>
      <c r="EC13" s="295">
        <v>0</v>
      </c>
      <c r="ED13" s="295">
        <v>0</v>
      </c>
      <c r="EE13" s="295">
        <v>0</v>
      </c>
      <c r="EF13" s="295">
        <v>0</v>
      </c>
      <c r="EG13" s="295">
        <v>0</v>
      </c>
      <c r="EH13" s="295">
        <v>0</v>
      </c>
      <c r="EI13" s="295">
        <v>0</v>
      </c>
      <c r="EJ13" s="295">
        <v>0</v>
      </c>
      <c r="EK13" s="295">
        <v>0</v>
      </c>
      <c r="EL13" s="295">
        <v>0</v>
      </c>
      <c r="EN13" s="290">
        <v>20</v>
      </c>
      <c r="EO13" s="290">
        <v>0</v>
      </c>
      <c r="EP13" s="290">
        <v>0</v>
      </c>
      <c r="EQ13" s="290">
        <v>0</v>
      </c>
      <c r="ER13" s="290">
        <v>0</v>
      </c>
      <c r="ES13" s="290">
        <v>20</v>
      </c>
      <c r="ET13" s="290">
        <v>0</v>
      </c>
      <c r="EU13" s="290">
        <v>0</v>
      </c>
      <c r="EV13" s="290">
        <v>0</v>
      </c>
      <c r="EW13" s="290">
        <v>0</v>
      </c>
      <c r="EY13" s="290">
        <v>20</v>
      </c>
      <c r="EZ13" s="290">
        <v>0</v>
      </c>
      <c r="FA13" s="290">
        <v>0</v>
      </c>
      <c r="FB13" s="290">
        <v>20</v>
      </c>
      <c r="FC13" s="290">
        <v>0</v>
      </c>
      <c r="FD13" s="290">
        <v>0</v>
      </c>
      <c r="FE13" s="290">
        <v>20</v>
      </c>
      <c r="FF13" s="290">
        <v>0</v>
      </c>
      <c r="FG13" s="290">
        <v>0</v>
      </c>
      <c r="FH13" s="290">
        <v>20</v>
      </c>
      <c r="FI13" s="290">
        <v>0</v>
      </c>
      <c r="FJ13" s="290">
        <v>0</v>
      </c>
      <c r="FL13" s="290">
        <v>20</v>
      </c>
      <c r="FM13" s="290">
        <v>0</v>
      </c>
      <c r="FN13" s="290">
        <v>0</v>
      </c>
      <c r="FO13" s="290">
        <v>20</v>
      </c>
      <c r="FP13" s="290">
        <v>0</v>
      </c>
      <c r="FQ13" s="290">
        <v>0</v>
      </c>
      <c r="FR13" s="290">
        <v>20</v>
      </c>
      <c r="FS13" s="290">
        <v>0</v>
      </c>
      <c r="FT13" s="290">
        <v>0</v>
      </c>
      <c r="FU13" s="290">
        <v>20</v>
      </c>
      <c r="FV13" s="290">
        <v>0</v>
      </c>
      <c r="FW13" s="290">
        <v>0</v>
      </c>
      <c r="FX13" s="398"/>
      <c r="FY13" s="49">
        <v>5</v>
      </c>
      <c r="FZ13" s="49">
        <v>5.958333333333333</v>
      </c>
      <c r="GA13" s="49">
        <v>4.958333333333333</v>
      </c>
      <c r="GB13" s="49">
        <v>5.083333333333333</v>
      </c>
      <c r="GC13"/>
      <c r="GD13"/>
      <c r="GE13"/>
      <c r="GF13"/>
      <c r="GG13"/>
      <c r="GH13" s="49">
        <f t="shared" si="10"/>
        <v>5.4791666666666661</v>
      </c>
      <c r="GI13" s="49">
        <f t="shared" si="11"/>
        <v>5.020833333333333</v>
      </c>
      <c r="GJ13" s="49">
        <f t="shared" si="12"/>
        <v>0.45833333333333304</v>
      </c>
    </row>
    <row r="14" spans="1:197">
      <c r="A14" s="289" t="s">
        <v>1122</v>
      </c>
      <c r="B14" s="290">
        <v>11</v>
      </c>
      <c r="C14" s="290">
        <v>24</v>
      </c>
      <c r="D14" s="290" t="s">
        <v>492</v>
      </c>
      <c r="F14" s="290" t="s">
        <v>576</v>
      </c>
      <c r="G14" s="290" t="s">
        <v>290</v>
      </c>
      <c r="H14" s="290" t="s">
        <v>291</v>
      </c>
      <c r="I14" s="290" t="s">
        <v>292</v>
      </c>
      <c r="J14" s="290" t="s">
        <v>290</v>
      </c>
      <c r="K14" s="290" t="s">
        <v>293</v>
      </c>
      <c r="L14" s="328" t="s">
        <v>294</v>
      </c>
      <c r="M14" s="343" t="s">
        <v>223</v>
      </c>
      <c r="N14" s="289">
        <v>2</v>
      </c>
      <c r="O14" s="290">
        <v>6</v>
      </c>
      <c r="P14" s="290">
        <v>6</v>
      </c>
      <c r="Q14" s="290">
        <v>7</v>
      </c>
      <c r="R14" s="290">
        <v>6</v>
      </c>
      <c r="S14" s="290">
        <v>7</v>
      </c>
      <c r="T14" s="290">
        <v>8</v>
      </c>
      <c r="V14" s="290">
        <v>0</v>
      </c>
      <c r="X14" s="290">
        <v>6.5</v>
      </c>
      <c r="Y14" s="290">
        <v>7.5</v>
      </c>
      <c r="Z14" s="291">
        <v>-1</v>
      </c>
      <c r="AA14" s="361"/>
      <c r="AB14" s="349">
        <v>3</v>
      </c>
      <c r="AC14" s="290">
        <v>6</v>
      </c>
      <c r="AD14" s="290">
        <v>6</v>
      </c>
      <c r="AE14" s="290">
        <v>7</v>
      </c>
      <c r="AF14" s="290">
        <v>6</v>
      </c>
      <c r="AG14" s="290">
        <v>7</v>
      </c>
      <c r="AH14" s="290">
        <v>8</v>
      </c>
      <c r="AJ14" s="290">
        <v>0</v>
      </c>
      <c r="AL14" s="290">
        <v>6.5</v>
      </c>
      <c r="AM14" s="290">
        <v>7.5</v>
      </c>
      <c r="AN14" s="291">
        <v>-1</v>
      </c>
      <c r="AO14" s="361"/>
      <c r="AP14" s="349">
        <v>2</v>
      </c>
      <c r="AQ14" s="290">
        <v>2</v>
      </c>
      <c r="AR14" s="290">
        <v>2</v>
      </c>
      <c r="AS14" s="290">
        <v>2</v>
      </c>
      <c r="AT14" s="290">
        <v>2</v>
      </c>
      <c r="AU14" s="290">
        <v>2</v>
      </c>
      <c r="AW14" s="290">
        <v>0</v>
      </c>
      <c r="AY14" s="290">
        <v>2</v>
      </c>
      <c r="AZ14" s="290">
        <v>2</v>
      </c>
      <c r="BA14" s="291">
        <v>0</v>
      </c>
      <c r="BB14" s="361"/>
      <c r="BC14" s="355">
        <v>4.9411764705882355</v>
      </c>
      <c r="BD14" s="295">
        <v>1212.8431372549019</v>
      </c>
      <c r="BE14" s="295">
        <v>4.0588235294117645</v>
      </c>
      <c r="BF14" s="295">
        <v>0.94117647058823528</v>
      </c>
      <c r="BG14" s="295">
        <v>0.49019607843137253</v>
      </c>
      <c r="BH14" s="295">
        <v>4.0588235294117645</v>
      </c>
      <c r="BI14" s="295">
        <v>2.1176470588235294</v>
      </c>
      <c r="BJ14" s="295">
        <v>0.39215686274509803</v>
      </c>
      <c r="BL14" s="355">
        <v>0.77387245240436864</v>
      </c>
      <c r="BM14" s="295">
        <v>3.0841625672777613</v>
      </c>
      <c r="BN14" s="295">
        <v>0.70404952986529379</v>
      </c>
      <c r="BO14" s="295">
        <v>0.28806501849961352</v>
      </c>
      <c r="BP14" s="295">
        <v>0.17324341618285499</v>
      </c>
      <c r="BQ14" s="295">
        <v>0.70404952986529379</v>
      </c>
      <c r="BR14" s="295">
        <v>0.49382694822251511</v>
      </c>
      <c r="BS14" s="295">
        <v>0.14368817262113889</v>
      </c>
      <c r="BT14" s="293"/>
      <c r="BU14" s="295">
        <v>0</v>
      </c>
      <c r="BV14" s="295"/>
      <c r="BW14" s="295">
        <v>0.38585150906429877</v>
      </c>
      <c r="BX14" s="295">
        <v>0.54528285488195682</v>
      </c>
      <c r="BY14" s="292">
        <v>-0.15943134581765805</v>
      </c>
      <c r="BZ14" s="361"/>
      <c r="CA14" s="355">
        <v>3.6666666666666665</v>
      </c>
      <c r="CB14" s="295">
        <v>4.583333333333333</v>
      </c>
      <c r="CC14" s="295">
        <v>2.4166666666666665</v>
      </c>
      <c r="CD14" s="295">
        <v>2.3333333333333335</v>
      </c>
      <c r="CE14" s="295">
        <v>3.6666666666666665</v>
      </c>
      <c r="CF14" s="295">
        <v>4.583333333333333</v>
      </c>
      <c r="CG14" s="295">
        <v>2.5833333333333335</v>
      </c>
      <c r="CH14" s="295">
        <v>2.75</v>
      </c>
      <c r="CI14" s="295"/>
      <c r="CJ14" s="295">
        <v>4.125</v>
      </c>
      <c r="CK14" s="295">
        <v>2.375</v>
      </c>
      <c r="CL14" s="292">
        <v>1.75</v>
      </c>
      <c r="CM14" s="295">
        <v>4.125</v>
      </c>
      <c r="CN14" s="295">
        <v>2.666666666666667</v>
      </c>
      <c r="CO14" s="292">
        <v>1.458333333333333</v>
      </c>
      <c r="CP14" s="361"/>
      <c r="CQ14" s="355"/>
      <c r="CR14" s="295"/>
      <c r="CS14" s="295"/>
      <c r="CT14" s="295"/>
      <c r="CU14" s="295">
        <v>2.5454545454545454</v>
      </c>
      <c r="CV14" s="295">
        <v>2.75</v>
      </c>
      <c r="CW14" s="295">
        <v>2.0833333333333335</v>
      </c>
      <c r="CX14" s="295">
        <v>2.4166666666666665</v>
      </c>
      <c r="CY14" s="295"/>
      <c r="CZ14" s="295"/>
      <c r="DA14" s="295"/>
      <c r="DB14" s="292"/>
      <c r="DC14" s="295">
        <v>2.6477272727272725</v>
      </c>
      <c r="DD14" s="295">
        <v>2.25</v>
      </c>
      <c r="DE14" s="292">
        <v>0.39772727272727249</v>
      </c>
      <c r="DG14" s="361"/>
      <c r="DH14" s="295">
        <f t="shared" si="0"/>
        <v>0</v>
      </c>
      <c r="DI14" s="295">
        <f t="shared" si="0"/>
        <v>0</v>
      </c>
      <c r="DJ14" s="292">
        <f t="shared" si="4"/>
        <v>0</v>
      </c>
      <c r="DK14" s="295">
        <f t="shared" si="1"/>
        <v>0</v>
      </c>
      <c r="DL14" s="295">
        <f t="shared" si="1"/>
        <v>0</v>
      </c>
      <c r="DM14" s="292">
        <f t="shared" si="5"/>
        <v>0</v>
      </c>
      <c r="DN14" s="296">
        <f t="shared" si="6"/>
        <v>0</v>
      </c>
      <c r="DO14" s="295">
        <f t="shared" si="2"/>
        <v>0</v>
      </c>
      <c r="DP14" s="295">
        <f t="shared" si="2"/>
        <v>0</v>
      </c>
      <c r="DQ14" s="295">
        <f t="shared" si="2"/>
        <v>0</v>
      </c>
      <c r="DR14" s="295">
        <f t="shared" si="2"/>
        <v>0</v>
      </c>
      <c r="DS14" s="292">
        <f t="shared" si="7"/>
        <v>0</v>
      </c>
      <c r="DT14" s="295">
        <f t="shared" si="3"/>
        <v>0</v>
      </c>
      <c r="DU14" s="295">
        <f t="shared" si="3"/>
        <v>0</v>
      </c>
      <c r="DV14" s="295">
        <f t="shared" si="3"/>
        <v>0</v>
      </c>
      <c r="DW14" s="295">
        <f t="shared" si="3"/>
        <v>0</v>
      </c>
      <c r="DX14" s="292">
        <f t="shared" si="8"/>
        <v>0</v>
      </c>
      <c r="DY14" s="296">
        <f t="shared" si="9"/>
        <v>0</v>
      </c>
      <c r="DZ14" s="361"/>
      <c r="EA14" s="295">
        <v>0</v>
      </c>
      <c r="EB14" s="295">
        <v>0</v>
      </c>
      <c r="EC14" s="295">
        <v>0</v>
      </c>
      <c r="ED14" s="295">
        <v>0</v>
      </c>
      <c r="EE14" s="295">
        <v>0</v>
      </c>
      <c r="EF14" s="295">
        <v>0</v>
      </c>
      <c r="EG14" s="295">
        <v>0</v>
      </c>
      <c r="EH14" s="295">
        <v>0</v>
      </c>
      <c r="EI14" s="295">
        <v>0</v>
      </c>
      <c r="EJ14" s="295">
        <v>0</v>
      </c>
      <c r="EK14" s="295">
        <v>0</v>
      </c>
      <c r="EL14" s="295">
        <v>0</v>
      </c>
      <c r="EN14" s="290">
        <v>20</v>
      </c>
      <c r="EO14" s="290">
        <v>0</v>
      </c>
      <c r="EP14" s="290">
        <v>0</v>
      </c>
      <c r="EQ14" s="290">
        <v>0</v>
      </c>
      <c r="ER14" s="290">
        <v>0</v>
      </c>
      <c r="ES14" s="290">
        <v>20</v>
      </c>
      <c r="ET14" s="290">
        <v>0</v>
      </c>
      <c r="EU14" s="290">
        <v>0</v>
      </c>
      <c r="EV14" s="290">
        <v>0</v>
      </c>
      <c r="EW14" s="290">
        <v>0</v>
      </c>
      <c r="EY14" s="290">
        <v>20</v>
      </c>
      <c r="EZ14" s="290">
        <v>0</v>
      </c>
      <c r="FA14" s="290">
        <v>0</v>
      </c>
      <c r="FB14" s="290">
        <v>20</v>
      </c>
      <c r="FC14" s="290">
        <v>0</v>
      </c>
      <c r="FD14" s="290">
        <v>0</v>
      </c>
      <c r="FE14" s="290">
        <v>20</v>
      </c>
      <c r="FF14" s="290">
        <v>0</v>
      </c>
      <c r="FG14" s="290">
        <v>0</v>
      </c>
      <c r="FH14" s="290">
        <v>20</v>
      </c>
      <c r="FI14" s="290">
        <v>0</v>
      </c>
      <c r="FJ14" s="290">
        <v>0</v>
      </c>
      <c r="FL14" s="290">
        <v>20</v>
      </c>
      <c r="FM14" s="290">
        <v>0</v>
      </c>
      <c r="FN14" s="290">
        <v>0</v>
      </c>
      <c r="FO14" s="290">
        <v>20</v>
      </c>
      <c r="FP14" s="290">
        <v>0</v>
      </c>
      <c r="FQ14" s="290">
        <v>0</v>
      </c>
      <c r="FR14" s="290">
        <v>20</v>
      </c>
      <c r="FS14" s="290">
        <v>0</v>
      </c>
      <c r="FT14" s="290">
        <v>0</v>
      </c>
      <c r="FU14" s="290">
        <v>20</v>
      </c>
      <c r="FV14" s="290">
        <v>0</v>
      </c>
      <c r="FW14" s="290">
        <v>0</v>
      </c>
      <c r="FX14" s="398"/>
      <c r="FY14" s="49">
        <v>4.583333333333333</v>
      </c>
      <c r="FZ14" s="49">
        <v>4.708333333333333</v>
      </c>
      <c r="GA14" s="49">
        <v>4.3478260869565215</v>
      </c>
      <c r="GB14" s="49">
        <v>3.7083333333333335</v>
      </c>
      <c r="GC14"/>
      <c r="GD14"/>
      <c r="GE14"/>
      <c r="GF14"/>
      <c r="GG14"/>
      <c r="GH14" s="49">
        <f t="shared" si="10"/>
        <v>4.645833333333333</v>
      </c>
      <c r="GI14" s="49">
        <f t="shared" si="11"/>
        <v>4.0280797101449277</v>
      </c>
      <c r="GJ14" s="49">
        <f t="shared" si="12"/>
        <v>0.61775362318840532</v>
      </c>
    </row>
    <row r="15" spans="1:197">
      <c r="A15" s="289" t="s">
        <v>1122</v>
      </c>
      <c r="B15" s="290">
        <v>12</v>
      </c>
      <c r="C15" s="290">
        <v>27</v>
      </c>
      <c r="D15" s="290" t="s">
        <v>308</v>
      </c>
      <c r="F15" s="290" t="s">
        <v>577</v>
      </c>
      <c r="G15" s="290" t="s">
        <v>427</v>
      </c>
      <c r="H15" s="290" t="s">
        <v>486</v>
      </c>
      <c r="I15" s="290" t="s">
        <v>517</v>
      </c>
      <c r="J15" s="290" t="s">
        <v>427</v>
      </c>
      <c r="K15" s="290" t="s">
        <v>518</v>
      </c>
      <c r="L15" s="328" t="s">
        <v>519</v>
      </c>
      <c r="M15" s="343" t="s">
        <v>275</v>
      </c>
      <c r="N15" s="289">
        <v>6</v>
      </c>
      <c r="O15" s="290">
        <v>4</v>
      </c>
      <c r="P15" s="290">
        <v>5</v>
      </c>
      <c r="Q15" s="290">
        <v>6</v>
      </c>
      <c r="R15" s="290">
        <v>4</v>
      </c>
      <c r="S15" s="290">
        <v>6</v>
      </c>
      <c r="T15" s="290">
        <v>7</v>
      </c>
      <c r="V15" s="290">
        <v>0</v>
      </c>
      <c r="X15" s="290">
        <v>5.5</v>
      </c>
      <c r="Y15" s="290">
        <v>6.5</v>
      </c>
      <c r="Z15" s="291">
        <v>-1</v>
      </c>
      <c r="AA15" s="361"/>
      <c r="AB15" s="349">
        <v>6</v>
      </c>
      <c r="AC15" s="290">
        <v>4</v>
      </c>
      <c r="AD15" s="290">
        <v>6</v>
      </c>
      <c r="AE15" s="290">
        <v>7</v>
      </c>
      <c r="AF15" s="290">
        <v>4</v>
      </c>
      <c r="AG15" s="290">
        <v>6</v>
      </c>
      <c r="AH15" s="290">
        <v>7</v>
      </c>
      <c r="AJ15" s="290">
        <v>0</v>
      </c>
      <c r="AL15" s="290">
        <v>6.5</v>
      </c>
      <c r="AM15" s="290">
        <v>6.5</v>
      </c>
      <c r="AN15" s="291">
        <v>0</v>
      </c>
      <c r="AO15" s="361"/>
      <c r="AP15" s="349">
        <v>2</v>
      </c>
      <c r="AQ15" s="290">
        <v>2</v>
      </c>
      <c r="AR15" s="290">
        <v>2</v>
      </c>
      <c r="AS15" s="290">
        <v>2</v>
      </c>
      <c r="AT15" s="290">
        <v>2</v>
      </c>
      <c r="AU15" s="290">
        <v>2</v>
      </c>
      <c r="AW15" s="290">
        <v>0</v>
      </c>
      <c r="AY15" s="290">
        <v>2</v>
      </c>
      <c r="AZ15" s="290">
        <v>2</v>
      </c>
      <c r="BA15" s="291">
        <v>0</v>
      </c>
      <c r="BB15" s="361"/>
      <c r="BC15" s="355">
        <v>11.313725490196079</v>
      </c>
      <c r="BD15" s="295">
        <v>14.96078431372549</v>
      </c>
      <c r="BE15" s="295">
        <v>11.568627450980392</v>
      </c>
      <c r="BF15" s="295">
        <v>18.372549019607842</v>
      </c>
      <c r="BG15" s="295">
        <v>4.3137254901960782</v>
      </c>
      <c r="BH15" s="295">
        <v>11.568627450980392</v>
      </c>
      <c r="BI15" s="295">
        <v>16.901960784313726</v>
      </c>
      <c r="BJ15" s="295">
        <v>3</v>
      </c>
      <c r="BL15" s="355">
        <v>1.0903894676392598</v>
      </c>
      <c r="BM15" s="295">
        <v>1.2030542287912649</v>
      </c>
      <c r="BN15" s="295">
        <v>1.099287853420881</v>
      </c>
      <c r="BO15" s="295">
        <v>1.2871867684896918</v>
      </c>
      <c r="BP15" s="295">
        <v>0.72539911477646934</v>
      </c>
      <c r="BQ15" s="295">
        <v>1.099287853420881</v>
      </c>
      <c r="BR15" s="295">
        <v>1.2529006014363626</v>
      </c>
      <c r="BS15" s="295">
        <v>0.6020599913279624</v>
      </c>
      <c r="BT15" s="293"/>
      <c r="BU15" s="295">
        <v>0</v>
      </c>
      <c r="BV15" s="295"/>
      <c r="BW15" s="295">
        <v>1.3744967581871765</v>
      </c>
      <c r="BX15" s="295">
        <v>1.3201870285926172</v>
      </c>
      <c r="BY15" s="292">
        <v>5.4309729594559375E-2</v>
      </c>
      <c r="BZ15" s="361"/>
      <c r="CA15" s="355">
        <v>3.25</v>
      </c>
      <c r="CB15" s="295">
        <v>4.333333333333333</v>
      </c>
      <c r="CC15" s="295">
        <v>3.25</v>
      </c>
      <c r="CD15" s="295">
        <v>3.5833333333333335</v>
      </c>
      <c r="CE15" s="295">
        <v>4.25</v>
      </c>
      <c r="CF15" s="295">
        <v>4</v>
      </c>
      <c r="CG15" s="295">
        <v>3.5</v>
      </c>
      <c r="CH15" s="295">
        <v>3.4166666666666665</v>
      </c>
      <c r="CI15" s="295"/>
      <c r="CJ15" s="295">
        <v>3.7916666666666665</v>
      </c>
      <c r="CK15" s="295">
        <v>3.416666666666667</v>
      </c>
      <c r="CL15" s="292">
        <v>0.37499999999999956</v>
      </c>
      <c r="CM15" s="295">
        <v>4.125</v>
      </c>
      <c r="CN15" s="295">
        <v>3.458333333333333</v>
      </c>
      <c r="CO15" s="292">
        <v>0.66666666666666696</v>
      </c>
      <c r="CP15" s="361"/>
      <c r="CQ15" s="355"/>
      <c r="CR15" s="295"/>
      <c r="CS15" s="295"/>
      <c r="CT15" s="295"/>
      <c r="CU15" s="295">
        <v>3.0833333333333335</v>
      </c>
      <c r="CV15" s="295">
        <v>3.0833333333333335</v>
      </c>
      <c r="CW15" s="295">
        <v>3</v>
      </c>
      <c r="CX15" s="295">
        <v>2.9166666666666665</v>
      </c>
      <c r="CY15" s="295"/>
      <c r="CZ15" s="295"/>
      <c r="DA15" s="295"/>
      <c r="DB15" s="292"/>
      <c r="DC15" s="295">
        <v>3.0833333333333335</v>
      </c>
      <c r="DD15" s="295">
        <v>2.958333333333333</v>
      </c>
      <c r="DE15" s="292">
        <v>0.12500000000000044</v>
      </c>
      <c r="DG15" s="361"/>
      <c r="DH15" s="295">
        <f t="shared" si="0"/>
        <v>0</v>
      </c>
      <c r="DI15" s="295">
        <f t="shared" si="0"/>
        <v>0</v>
      </c>
      <c r="DJ15" s="292">
        <f t="shared" si="4"/>
        <v>0</v>
      </c>
      <c r="DK15" s="295">
        <f t="shared" si="1"/>
        <v>0</v>
      </c>
      <c r="DL15" s="295">
        <f t="shared" si="1"/>
        <v>0</v>
      </c>
      <c r="DM15" s="292">
        <f t="shared" si="5"/>
        <v>0</v>
      </c>
      <c r="DN15" s="296">
        <f t="shared" si="6"/>
        <v>0</v>
      </c>
      <c r="DO15" s="295">
        <f t="shared" si="2"/>
        <v>0</v>
      </c>
      <c r="DP15" s="295">
        <f t="shared" si="2"/>
        <v>0</v>
      </c>
      <c r="DQ15" s="295">
        <f t="shared" si="2"/>
        <v>0</v>
      </c>
      <c r="DR15" s="295">
        <f t="shared" si="2"/>
        <v>0</v>
      </c>
      <c r="DS15" s="292">
        <f t="shared" si="7"/>
        <v>0</v>
      </c>
      <c r="DT15" s="295">
        <f t="shared" si="3"/>
        <v>0</v>
      </c>
      <c r="DU15" s="295">
        <f t="shared" si="3"/>
        <v>0</v>
      </c>
      <c r="DV15" s="295">
        <f t="shared" si="3"/>
        <v>0</v>
      </c>
      <c r="DW15" s="295">
        <f t="shared" si="3"/>
        <v>0</v>
      </c>
      <c r="DX15" s="292">
        <f t="shared" si="8"/>
        <v>0</v>
      </c>
      <c r="DY15" s="296">
        <f t="shared" si="9"/>
        <v>0</v>
      </c>
      <c r="DZ15" s="361"/>
      <c r="EA15" s="295">
        <v>0</v>
      </c>
      <c r="EB15" s="295">
        <v>0</v>
      </c>
      <c r="EC15" s="295">
        <v>0</v>
      </c>
      <c r="ED15" s="295">
        <v>0</v>
      </c>
      <c r="EE15" s="295">
        <v>0</v>
      </c>
      <c r="EF15" s="295">
        <v>0</v>
      </c>
      <c r="EG15" s="295">
        <v>0</v>
      </c>
      <c r="EH15" s="295">
        <v>0</v>
      </c>
      <c r="EI15" s="295">
        <v>0</v>
      </c>
      <c r="EJ15" s="295">
        <v>0</v>
      </c>
      <c r="EK15" s="295">
        <v>0</v>
      </c>
      <c r="EL15" s="295">
        <v>0</v>
      </c>
      <c r="EN15" s="290">
        <v>20</v>
      </c>
      <c r="EO15" s="290">
        <v>0</v>
      </c>
      <c r="EP15" s="290">
        <v>0</v>
      </c>
      <c r="EQ15" s="290">
        <v>0</v>
      </c>
      <c r="ER15" s="290">
        <v>0</v>
      </c>
      <c r="ES15" s="290">
        <v>20</v>
      </c>
      <c r="ET15" s="290">
        <v>0</v>
      </c>
      <c r="EU15" s="290">
        <v>0</v>
      </c>
      <c r="EV15" s="290">
        <v>0</v>
      </c>
      <c r="EW15" s="290">
        <v>0</v>
      </c>
      <c r="EY15" s="290">
        <v>20</v>
      </c>
      <c r="EZ15" s="290">
        <v>0</v>
      </c>
      <c r="FA15" s="290">
        <v>0</v>
      </c>
      <c r="FB15" s="290">
        <v>20</v>
      </c>
      <c r="FC15" s="290">
        <v>0</v>
      </c>
      <c r="FD15" s="290">
        <v>0</v>
      </c>
      <c r="FE15" s="290">
        <v>20</v>
      </c>
      <c r="FF15" s="290">
        <v>0</v>
      </c>
      <c r="FG15" s="290">
        <v>0</v>
      </c>
      <c r="FH15" s="290">
        <v>20</v>
      </c>
      <c r="FI15" s="290">
        <v>0</v>
      </c>
      <c r="FJ15" s="290">
        <v>0</v>
      </c>
      <c r="FL15" s="290">
        <v>20</v>
      </c>
      <c r="FM15" s="290">
        <v>0</v>
      </c>
      <c r="FN15" s="290">
        <v>0</v>
      </c>
      <c r="FO15" s="290">
        <v>20</v>
      </c>
      <c r="FP15" s="290">
        <v>0</v>
      </c>
      <c r="FQ15" s="290">
        <v>0</v>
      </c>
      <c r="FR15" s="290">
        <v>20</v>
      </c>
      <c r="FS15" s="290">
        <v>0</v>
      </c>
      <c r="FT15" s="290">
        <v>0</v>
      </c>
      <c r="FU15" s="290">
        <v>20</v>
      </c>
      <c r="FV15" s="290">
        <v>0</v>
      </c>
      <c r="FW15" s="290">
        <v>0</v>
      </c>
      <c r="FX15" s="398"/>
      <c r="FY15" s="49">
        <v>3.9166666666666665</v>
      </c>
      <c r="FZ15" s="49">
        <v>4.458333333333333</v>
      </c>
      <c r="GA15" s="49">
        <v>3.9583333333333335</v>
      </c>
      <c r="GB15" s="49">
        <v>4.1739130434782608</v>
      </c>
      <c r="GC15"/>
      <c r="GD15"/>
      <c r="GE15"/>
      <c r="GF15"/>
      <c r="GG15"/>
      <c r="GH15" s="49">
        <f t="shared" si="10"/>
        <v>4.1875</v>
      </c>
      <c r="GI15" s="49">
        <f t="shared" si="11"/>
        <v>4.0661231884057969</v>
      </c>
      <c r="GJ15" s="49">
        <f t="shared" si="12"/>
        <v>0.1213768115942031</v>
      </c>
    </row>
    <row r="16" spans="1:197">
      <c r="A16" s="289" t="s">
        <v>1122</v>
      </c>
      <c r="B16" s="290">
        <v>13</v>
      </c>
      <c r="C16" s="290">
        <v>28</v>
      </c>
      <c r="D16" s="290" t="s">
        <v>493</v>
      </c>
      <c r="F16" s="290" t="s">
        <v>17</v>
      </c>
      <c r="G16" s="290" t="s">
        <v>381</v>
      </c>
      <c r="H16" s="290" t="s">
        <v>18</v>
      </c>
      <c r="I16" s="290" t="s">
        <v>19</v>
      </c>
      <c r="J16" s="290" t="s">
        <v>20</v>
      </c>
      <c r="K16" s="290" t="s">
        <v>21</v>
      </c>
      <c r="L16" s="328" t="s">
        <v>22</v>
      </c>
      <c r="M16" s="343" t="s">
        <v>274</v>
      </c>
      <c r="N16" s="289">
        <v>4</v>
      </c>
      <c r="O16" s="290">
        <v>7</v>
      </c>
      <c r="P16" s="290">
        <v>6</v>
      </c>
      <c r="Q16" s="290">
        <v>7</v>
      </c>
      <c r="R16" s="290">
        <v>7</v>
      </c>
      <c r="S16" s="290">
        <v>6</v>
      </c>
      <c r="T16" s="290">
        <v>7</v>
      </c>
      <c r="V16" s="290">
        <v>0</v>
      </c>
      <c r="X16" s="290">
        <v>6.5</v>
      </c>
      <c r="Y16" s="290">
        <v>6.5</v>
      </c>
      <c r="Z16" s="291">
        <v>0</v>
      </c>
      <c r="AA16" s="361"/>
      <c r="AB16" s="349">
        <v>3</v>
      </c>
      <c r="AC16" s="290">
        <v>7</v>
      </c>
      <c r="AD16" s="290">
        <v>6</v>
      </c>
      <c r="AE16" s="290">
        <v>7</v>
      </c>
      <c r="AF16" s="290">
        <v>7</v>
      </c>
      <c r="AG16" s="290">
        <v>5</v>
      </c>
      <c r="AH16" s="290">
        <v>6</v>
      </c>
      <c r="AJ16" s="290">
        <v>0</v>
      </c>
      <c r="AL16" s="290">
        <v>6.5</v>
      </c>
      <c r="AM16" s="290">
        <v>5.5</v>
      </c>
      <c r="AN16" s="291">
        <v>1</v>
      </c>
      <c r="AO16" s="361"/>
      <c r="AP16" s="349">
        <v>2</v>
      </c>
      <c r="AQ16" s="290">
        <v>2</v>
      </c>
      <c r="AR16" s="290">
        <v>2</v>
      </c>
      <c r="AS16" s="290">
        <v>2</v>
      </c>
      <c r="AT16" s="290">
        <v>2</v>
      </c>
      <c r="AU16" s="290">
        <v>2</v>
      </c>
      <c r="AW16" s="290">
        <v>0</v>
      </c>
      <c r="AY16" s="290">
        <v>2</v>
      </c>
      <c r="AZ16" s="290">
        <v>2</v>
      </c>
      <c r="BA16" s="291">
        <v>0</v>
      </c>
      <c r="BB16" s="361"/>
      <c r="BC16" s="355">
        <v>3.6862745098039214</v>
      </c>
      <c r="BD16" s="295">
        <v>59.137254901960787</v>
      </c>
      <c r="BE16" s="295">
        <v>21.607843137254903</v>
      </c>
      <c r="BF16" s="295">
        <v>6.882352941176471</v>
      </c>
      <c r="BG16" s="295">
        <v>0.21568627450980393</v>
      </c>
      <c r="BH16" s="295">
        <v>21.607843137254903</v>
      </c>
      <c r="BI16" s="295">
        <v>20.294117647058822</v>
      </c>
      <c r="BJ16" s="295">
        <v>0.88235294117647056</v>
      </c>
      <c r="BL16" s="355">
        <v>0.67082772485020126</v>
      </c>
      <c r="BM16" s="295">
        <v>1.7791435998845491</v>
      </c>
      <c r="BN16" s="295">
        <v>1.3542591311967627</v>
      </c>
      <c r="BO16" s="295">
        <v>0.89665587698653371</v>
      </c>
      <c r="BP16" s="295">
        <v>8.4821513400317558E-2</v>
      </c>
      <c r="BQ16" s="295">
        <v>1.3542591311967627</v>
      </c>
      <c r="BR16" s="295">
        <v>1.3282596491548917</v>
      </c>
      <c r="BS16" s="295">
        <v>0.27470105694163205</v>
      </c>
      <c r="BT16" s="293"/>
      <c r="BU16" s="295">
        <v>0</v>
      </c>
      <c r="BV16" s="295"/>
      <c r="BW16" s="295">
        <v>0.90837987555846467</v>
      </c>
      <c r="BX16" s="295">
        <v>1.3458924288275189</v>
      </c>
      <c r="BY16" s="292">
        <v>-0.43751255326905425</v>
      </c>
      <c r="BZ16" s="361"/>
      <c r="CA16" s="355">
        <v>6</v>
      </c>
      <c r="CB16" s="295">
        <v>5.333333333333333</v>
      </c>
      <c r="CC16" s="295">
        <v>3.75</v>
      </c>
      <c r="CD16" s="295">
        <v>3</v>
      </c>
      <c r="CE16" s="295">
        <v>5.666666666666667</v>
      </c>
      <c r="CF16" s="295">
        <v>6.5</v>
      </c>
      <c r="CG16" s="295">
        <v>4.083333333333333</v>
      </c>
      <c r="CH16" s="295">
        <v>3.6666666666666665</v>
      </c>
      <c r="CI16" s="295"/>
      <c r="CJ16" s="295">
        <v>5.6666666666666661</v>
      </c>
      <c r="CK16" s="295">
        <v>3.375</v>
      </c>
      <c r="CL16" s="292">
        <v>2.2916666666666661</v>
      </c>
      <c r="CM16" s="295">
        <v>6.0833333333333339</v>
      </c>
      <c r="CN16" s="295">
        <v>3.875</v>
      </c>
      <c r="CO16" s="292">
        <v>2.2083333333333339</v>
      </c>
      <c r="CP16" s="361"/>
      <c r="CQ16" s="355"/>
      <c r="CR16" s="295"/>
      <c r="CS16" s="295"/>
      <c r="CT16" s="295"/>
      <c r="CU16" s="295">
        <v>3.8333333333333335</v>
      </c>
      <c r="CV16" s="295">
        <v>3.25</v>
      </c>
      <c r="CW16" s="295">
        <v>3.8333333333333335</v>
      </c>
      <c r="CX16" s="295">
        <v>4.25</v>
      </c>
      <c r="CY16" s="295"/>
      <c r="CZ16" s="295"/>
      <c r="DA16" s="295"/>
      <c r="DB16" s="292"/>
      <c r="DC16" s="295">
        <v>3.541666666666667</v>
      </c>
      <c r="DD16" s="295">
        <v>4.041666666666667</v>
      </c>
      <c r="DE16" s="292">
        <v>-0.5</v>
      </c>
      <c r="DG16" s="361"/>
      <c r="DH16" s="295">
        <f t="shared" si="0"/>
        <v>0</v>
      </c>
      <c r="DI16" s="295">
        <f t="shared" si="0"/>
        <v>0</v>
      </c>
      <c r="DJ16" s="292">
        <f t="shared" si="4"/>
        <v>0</v>
      </c>
      <c r="DK16" s="295">
        <f t="shared" si="1"/>
        <v>0</v>
      </c>
      <c r="DL16" s="295">
        <f t="shared" si="1"/>
        <v>0</v>
      </c>
      <c r="DM16" s="292">
        <f t="shared" si="5"/>
        <v>0</v>
      </c>
      <c r="DN16" s="296">
        <f t="shared" si="6"/>
        <v>0</v>
      </c>
      <c r="DO16" s="295">
        <f t="shared" si="2"/>
        <v>0</v>
      </c>
      <c r="DP16" s="295">
        <f t="shared" si="2"/>
        <v>0</v>
      </c>
      <c r="DQ16" s="295">
        <f t="shared" si="2"/>
        <v>0</v>
      </c>
      <c r="DR16" s="295">
        <f t="shared" si="2"/>
        <v>0</v>
      </c>
      <c r="DS16" s="292">
        <f t="shared" si="7"/>
        <v>0</v>
      </c>
      <c r="DT16" s="295">
        <f t="shared" si="3"/>
        <v>0</v>
      </c>
      <c r="DU16" s="295">
        <f t="shared" si="3"/>
        <v>0</v>
      </c>
      <c r="DV16" s="295">
        <f t="shared" si="3"/>
        <v>0</v>
      </c>
      <c r="DW16" s="295">
        <f t="shared" si="3"/>
        <v>0</v>
      </c>
      <c r="DX16" s="292">
        <f t="shared" si="8"/>
        <v>0</v>
      </c>
      <c r="DY16" s="296">
        <f t="shared" si="9"/>
        <v>0</v>
      </c>
      <c r="DZ16" s="361"/>
      <c r="EA16" s="295">
        <v>0</v>
      </c>
      <c r="EB16" s="295">
        <v>0</v>
      </c>
      <c r="EC16" s="295">
        <v>0</v>
      </c>
      <c r="ED16" s="295">
        <v>0</v>
      </c>
      <c r="EE16" s="295">
        <v>0</v>
      </c>
      <c r="EF16" s="295">
        <v>0</v>
      </c>
      <c r="EG16" s="295">
        <v>0</v>
      </c>
      <c r="EH16" s="295">
        <v>0</v>
      </c>
      <c r="EI16" s="295">
        <v>0</v>
      </c>
      <c r="EJ16" s="295">
        <v>0</v>
      </c>
      <c r="EK16" s="295">
        <v>0</v>
      </c>
      <c r="EL16" s="295">
        <v>0</v>
      </c>
      <c r="EN16" s="290">
        <v>20</v>
      </c>
      <c r="EO16" s="290">
        <v>0</v>
      </c>
      <c r="EP16" s="290">
        <v>0</v>
      </c>
      <c r="EQ16" s="290">
        <v>0</v>
      </c>
      <c r="ER16" s="290">
        <v>0</v>
      </c>
      <c r="ES16" s="290">
        <v>20</v>
      </c>
      <c r="ET16" s="290">
        <v>0</v>
      </c>
      <c r="EU16" s="290">
        <v>0</v>
      </c>
      <c r="EV16" s="290">
        <v>0</v>
      </c>
      <c r="EW16" s="290">
        <v>0</v>
      </c>
      <c r="EY16" s="290">
        <v>20</v>
      </c>
      <c r="EZ16" s="290">
        <v>0</v>
      </c>
      <c r="FA16" s="290">
        <v>0</v>
      </c>
      <c r="FB16" s="290">
        <v>20</v>
      </c>
      <c r="FC16" s="290">
        <v>0</v>
      </c>
      <c r="FD16" s="290">
        <v>0</v>
      </c>
      <c r="FE16" s="290">
        <v>20</v>
      </c>
      <c r="FF16" s="290">
        <v>0</v>
      </c>
      <c r="FG16" s="290">
        <v>0</v>
      </c>
      <c r="FH16" s="290">
        <v>20</v>
      </c>
      <c r="FI16" s="290">
        <v>0</v>
      </c>
      <c r="FJ16" s="290">
        <v>0</v>
      </c>
      <c r="FL16" s="290">
        <v>20</v>
      </c>
      <c r="FM16" s="290">
        <v>0</v>
      </c>
      <c r="FN16" s="290">
        <v>0</v>
      </c>
      <c r="FO16" s="290">
        <v>20</v>
      </c>
      <c r="FP16" s="290">
        <v>0</v>
      </c>
      <c r="FQ16" s="290">
        <v>0</v>
      </c>
      <c r="FR16" s="290">
        <v>20</v>
      </c>
      <c r="FS16" s="290">
        <v>0</v>
      </c>
      <c r="FT16" s="290">
        <v>0</v>
      </c>
      <c r="FU16" s="290">
        <v>20</v>
      </c>
      <c r="FV16" s="290">
        <v>0</v>
      </c>
      <c r="FW16" s="290">
        <v>0</v>
      </c>
      <c r="FX16" s="398"/>
      <c r="FY16" s="49">
        <v>5.916666666666667</v>
      </c>
      <c r="FZ16" s="49">
        <v>5.7826086956521738</v>
      </c>
      <c r="GA16" s="49">
        <v>6.0434782608695654</v>
      </c>
      <c r="GB16" s="49">
        <v>6.041666666666667</v>
      </c>
      <c r="GC16"/>
      <c r="GD16"/>
      <c r="GE16"/>
      <c r="GF16"/>
      <c r="GG16"/>
      <c r="GH16" s="49">
        <f t="shared" si="10"/>
        <v>5.84963768115942</v>
      </c>
      <c r="GI16" s="49">
        <f t="shared" si="11"/>
        <v>6.0425724637681162</v>
      </c>
      <c r="GJ16" s="49">
        <f t="shared" si="12"/>
        <v>-0.19293478260869623</v>
      </c>
    </row>
    <row r="17" spans="1:192">
      <c r="A17" s="289" t="s">
        <v>1122</v>
      </c>
      <c r="B17" s="290">
        <v>14</v>
      </c>
      <c r="C17" s="290">
        <v>30</v>
      </c>
      <c r="D17" s="290" t="s">
        <v>309</v>
      </c>
      <c r="F17" s="290" t="s">
        <v>23</v>
      </c>
      <c r="G17" s="290" t="s">
        <v>24</v>
      </c>
      <c r="H17" s="290" t="s">
        <v>487</v>
      </c>
      <c r="I17" s="290" t="s">
        <v>363</v>
      </c>
      <c r="J17" s="290" t="s">
        <v>24</v>
      </c>
      <c r="K17" s="290" t="s">
        <v>26</v>
      </c>
      <c r="L17" s="328" t="s">
        <v>27</v>
      </c>
      <c r="M17" s="343" t="s">
        <v>274</v>
      </c>
      <c r="N17" s="289">
        <v>2</v>
      </c>
      <c r="O17" s="290">
        <v>4</v>
      </c>
      <c r="P17" s="290">
        <v>6</v>
      </c>
      <c r="Q17" s="290">
        <v>8</v>
      </c>
      <c r="R17" s="290">
        <v>4</v>
      </c>
      <c r="S17" s="290">
        <v>3</v>
      </c>
      <c r="T17" s="290">
        <v>4</v>
      </c>
      <c r="V17" s="290">
        <v>0</v>
      </c>
      <c r="X17" s="290">
        <v>7</v>
      </c>
      <c r="Y17" s="290">
        <v>3.5</v>
      </c>
      <c r="Z17" s="291">
        <v>3.5</v>
      </c>
      <c r="AA17" s="361"/>
      <c r="AB17" s="349">
        <v>3</v>
      </c>
      <c r="AC17" s="290">
        <v>4</v>
      </c>
      <c r="AD17" s="290">
        <v>5</v>
      </c>
      <c r="AE17" s="290">
        <v>7</v>
      </c>
      <c r="AF17" s="290">
        <v>4</v>
      </c>
      <c r="AG17" s="290">
        <v>3</v>
      </c>
      <c r="AH17" s="290">
        <v>4</v>
      </c>
      <c r="AJ17" s="290">
        <v>0</v>
      </c>
      <c r="AL17" s="290">
        <v>6</v>
      </c>
      <c r="AM17" s="290">
        <v>3.5</v>
      </c>
      <c r="AN17" s="291">
        <v>2.5</v>
      </c>
      <c r="AO17" s="361"/>
      <c r="AP17" s="349">
        <v>2</v>
      </c>
      <c r="AQ17" s="290">
        <v>1</v>
      </c>
      <c r="AR17" s="290">
        <v>2</v>
      </c>
      <c r="AS17" s="290">
        <v>2</v>
      </c>
      <c r="AT17" s="290">
        <v>1</v>
      </c>
      <c r="AU17" s="290">
        <v>1</v>
      </c>
      <c r="AW17" s="290">
        <v>0</v>
      </c>
      <c r="AY17" s="290">
        <v>1.5</v>
      </c>
      <c r="AZ17" s="290">
        <v>1</v>
      </c>
      <c r="BA17" s="291">
        <v>0.5</v>
      </c>
      <c r="BB17" s="361"/>
      <c r="BC17" s="355">
        <v>6.9215686274509807</v>
      </c>
      <c r="BD17" s="295">
        <v>1212.8431372549019</v>
      </c>
      <c r="BE17" s="295">
        <v>0.94117647058823528</v>
      </c>
      <c r="BF17" s="295">
        <v>3.3529411764705883</v>
      </c>
      <c r="BG17" s="295">
        <v>0.25490196078431371</v>
      </c>
      <c r="BH17" s="295">
        <v>0.94117647058823528</v>
      </c>
      <c r="BI17" s="295">
        <v>4.7450980392156863</v>
      </c>
      <c r="BJ17" s="295">
        <v>3.1568627450980391</v>
      </c>
      <c r="BL17" s="355">
        <v>0.89881118901266865</v>
      </c>
      <c r="BM17" s="295">
        <v>3.0841625672777613</v>
      </c>
      <c r="BN17" s="295">
        <v>0.28806501849961352</v>
      </c>
      <c r="BO17" s="295">
        <v>0.63878279835270235</v>
      </c>
      <c r="BP17" s="295">
        <v>9.8609797885950798E-2</v>
      </c>
      <c r="BQ17" s="295">
        <v>0.28806501849961352</v>
      </c>
      <c r="BR17" s="295">
        <v>0.75929744425617307</v>
      </c>
      <c r="BS17" s="295">
        <v>0.61876568483081507</v>
      </c>
      <c r="BT17" s="293"/>
      <c r="BU17" s="295">
        <v>0</v>
      </c>
      <c r="BV17" s="295"/>
      <c r="BW17" s="295">
        <v>0.66349768617379989</v>
      </c>
      <c r="BX17" s="295">
        <v>0.94948567675916762</v>
      </c>
      <c r="BY17" s="292">
        <v>-0.28598799058536772</v>
      </c>
      <c r="BZ17" s="361"/>
      <c r="CA17" s="355">
        <v>5.083333333333333</v>
      </c>
      <c r="CB17" s="295">
        <v>4.833333333333333</v>
      </c>
      <c r="CC17" s="295">
        <v>1.5</v>
      </c>
      <c r="CD17" s="295">
        <v>1.25</v>
      </c>
      <c r="CE17" s="295">
        <v>5.416666666666667</v>
      </c>
      <c r="CF17" s="295">
        <v>4.25</v>
      </c>
      <c r="CG17" s="295">
        <v>2</v>
      </c>
      <c r="CH17" s="295">
        <v>1.5</v>
      </c>
      <c r="CI17" s="295"/>
      <c r="CJ17" s="295">
        <v>4.958333333333333</v>
      </c>
      <c r="CK17" s="295">
        <v>1.375</v>
      </c>
      <c r="CL17" s="292">
        <v>3.583333333333333</v>
      </c>
      <c r="CM17" s="295">
        <v>4.8333333333333339</v>
      </c>
      <c r="CN17" s="295">
        <v>1.75</v>
      </c>
      <c r="CO17" s="292">
        <v>3.0833333333333339</v>
      </c>
      <c r="CP17" s="361"/>
      <c r="CQ17" s="355"/>
      <c r="CR17" s="295"/>
      <c r="CS17" s="295"/>
      <c r="CT17" s="295"/>
      <c r="CU17" s="295">
        <v>3.8333333333333335</v>
      </c>
      <c r="CV17" s="295">
        <v>3.1666666666666665</v>
      </c>
      <c r="CW17" s="295">
        <v>2.1666666666666665</v>
      </c>
      <c r="CX17" s="295">
        <v>2.5833333333333335</v>
      </c>
      <c r="CY17" s="295"/>
      <c r="CZ17" s="295"/>
      <c r="DA17" s="295"/>
      <c r="DB17" s="292"/>
      <c r="DC17" s="295">
        <v>3.5</v>
      </c>
      <c r="DD17" s="295">
        <v>2.375</v>
      </c>
      <c r="DE17" s="292">
        <v>1.125</v>
      </c>
      <c r="DG17" s="361"/>
      <c r="DH17" s="295">
        <f t="shared" si="0"/>
        <v>0</v>
      </c>
      <c r="DI17" s="295">
        <f t="shared" si="0"/>
        <v>0</v>
      </c>
      <c r="DJ17" s="292">
        <f t="shared" si="4"/>
        <v>0</v>
      </c>
      <c r="DK17" s="295">
        <f t="shared" si="1"/>
        <v>0</v>
      </c>
      <c r="DL17" s="295">
        <f t="shared" si="1"/>
        <v>0</v>
      </c>
      <c r="DM17" s="292">
        <f t="shared" si="5"/>
        <v>0</v>
      </c>
      <c r="DN17" s="296">
        <f t="shared" si="6"/>
        <v>0</v>
      </c>
      <c r="DO17" s="295">
        <f t="shared" si="2"/>
        <v>0</v>
      </c>
      <c r="DP17" s="295">
        <f t="shared" si="2"/>
        <v>0</v>
      </c>
      <c r="DQ17" s="295">
        <f t="shared" si="2"/>
        <v>0</v>
      </c>
      <c r="DR17" s="295">
        <f t="shared" si="2"/>
        <v>0</v>
      </c>
      <c r="DS17" s="292">
        <f t="shared" si="7"/>
        <v>0</v>
      </c>
      <c r="DT17" s="295">
        <f t="shared" si="3"/>
        <v>0</v>
      </c>
      <c r="DU17" s="295">
        <f t="shared" si="3"/>
        <v>0</v>
      </c>
      <c r="DV17" s="295">
        <f t="shared" si="3"/>
        <v>0</v>
      </c>
      <c r="DW17" s="295">
        <f t="shared" si="3"/>
        <v>0</v>
      </c>
      <c r="DX17" s="292">
        <f t="shared" si="8"/>
        <v>0</v>
      </c>
      <c r="DY17" s="296">
        <f t="shared" si="9"/>
        <v>0</v>
      </c>
      <c r="DZ17" s="361"/>
      <c r="EA17" s="295">
        <v>0</v>
      </c>
      <c r="EB17" s="295">
        <v>0</v>
      </c>
      <c r="EC17" s="295">
        <v>0</v>
      </c>
      <c r="ED17" s="295">
        <v>0</v>
      </c>
      <c r="EE17" s="295">
        <v>0</v>
      </c>
      <c r="EF17" s="295">
        <v>0</v>
      </c>
      <c r="EG17" s="295">
        <v>0</v>
      </c>
      <c r="EH17" s="295">
        <v>0</v>
      </c>
      <c r="EI17" s="295">
        <v>0</v>
      </c>
      <c r="EJ17" s="295">
        <v>0</v>
      </c>
      <c r="EK17" s="295">
        <v>0</v>
      </c>
      <c r="EL17" s="295">
        <v>0</v>
      </c>
      <c r="EN17" s="290">
        <v>20</v>
      </c>
      <c r="EO17" s="290">
        <v>0</v>
      </c>
      <c r="EP17" s="290">
        <v>0</v>
      </c>
      <c r="EQ17" s="290">
        <v>0</v>
      </c>
      <c r="ER17" s="290">
        <v>0</v>
      </c>
      <c r="ES17" s="290">
        <v>20</v>
      </c>
      <c r="ET17" s="290">
        <v>0</v>
      </c>
      <c r="EU17" s="290">
        <v>0</v>
      </c>
      <c r="EV17" s="290">
        <v>0</v>
      </c>
      <c r="EW17" s="290">
        <v>0</v>
      </c>
      <c r="EY17" s="290">
        <v>20</v>
      </c>
      <c r="EZ17" s="290">
        <v>0</v>
      </c>
      <c r="FA17" s="290">
        <v>0</v>
      </c>
      <c r="FB17" s="290">
        <v>20</v>
      </c>
      <c r="FC17" s="290">
        <v>0</v>
      </c>
      <c r="FD17" s="290">
        <v>0</v>
      </c>
      <c r="FE17" s="290">
        <v>20</v>
      </c>
      <c r="FF17" s="290">
        <v>0</v>
      </c>
      <c r="FG17" s="290">
        <v>0</v>
      </c>
      <c r="FH17" s="290">
        <v>20</v>
      </c>
      <c r="FI17" s="290">
        <v>0</v>
      </c>
      <c r="FJ17" s="290">
        <v>0</v>
      </c>
      <c r="FL17" s="290">
        <v>20</v>
      </c>
      <c r="FM17" s="290">
        <v>0</v>
      </c>
      <c r="FN17" s="290">
        <v>0</v>
      </c>
      <c r="FO17" s="290">
        <v>20</v>
      </c>
      <c r="FP17" s="290">
        <v>0</v>
      </c>
      <c r="FQ17" s="290">
        <v>0</v>
      </c>
      <c r="FR17" s="290">
        <v>20</v>
      </c>
      <c r="FS17" s="290">
        <v>0</v>
      </c>
      <c r="FT17" s="290">
        <v>0</v>
      </c>
      <c r="FU17" s="290">
        <v>20</v>
      </c>
      <c r="FV17" s="290">
        <v>0</v>
      </c>
      <c r="FW17" s="290">
        <v>0</v>
      </c>
      <c r="FX17" s="398"/>
      <c r="FY17" s="49">
        <v>5.166666666666667</v>
      </c>
      <c r="FZ17" s="49">
        <v>5.5</v>
      </c>
      <c r="GA17" s="49">
        <v>5.416666666666667</v>
      </c>
      <c r="GB17" s="49">
        <v>5.291666666666667</v>
      </c>
      <c r="GC17"/>
      <c r="GD17"/>
      <c r="GE17"/>
      <c r="GF17"/>
      <c r="GG17"/>
      <c r="GH17" s="49">
        <f t="shared" si="10"/>
        <v>5.3333333333333339</v>
      </c>
      <c r="GI17" s="49">
        <f t="shared" si="11"/>
        <v>5.354166666666667</v>
      </c>
      <c r="GJ17" s="49">
        <f t="shared" si="12"/>
        <v>-2.0833333333333037E-2</v>
      </c>
    </row>
    <row r="18" spans="1:192">
      <c r="A18" s="289" t="s">
        <v>1122</v>
      </c>
      <c r="B18" s="290">
        <v>15</v>
      </c>
      <c r="C18" s="290">
        <v>31</v>
      </c>
      <c r="D18" s="290" t="s">
        <v>310</v>
      </c>
      <c r="F18" s="290" t="s">
        <v>477</v>
      </c>
      <c r="G18" s="290" t="s">
        <v>28</v>
      </c>
      <c r="H18" s="290" t="s">
        <v>436</v>
      </c>
      <c r="I18" s="290" t="s">
        <v>364</v>
      </c>
      <c r="J18" s="290" t="s">
        <v>152</v>
      </c>
      <c r="K18" s="290" t="s">
        <v>153</v>
      </c>
      <c r="L18" s="328" t="s">
        <v>154</v>
      </c>
      <c r="M18" s="343" t="s">
        <v>315</v>
      </c>
      <c r="N18" s="289">
        <v>4</v>
      </c>
      <c r="O18" s="290">
        <v>5</v>
      </c>
      <c r="P18" s="290">
        <v>8</v>
      </c>
      <c r="Q18" s="290">
        <v>9</v>
      </c>
      <c r="R18" s="290">
        <v>5</v>
      </c>
      <c r="S18" s="290">
        <v>8</v>
      </c>
      <c r="T18" s="290">
        <v>9</v>
      </c>
      <c r="V18" s="290">
        <v>0</v>
      </c>
      <c r="X18" s="290">
        <v>8.5</v>
      </c>
      <c r="Y18" s="290">
        <v>8.5</v>
      </c>
      <c r="Z18" s="291">
        <v>0</v>
      </c>
      <c r="AA18" s="361"/>
      <c r="AB18" s="349">
        <v>3</v>
      </c>
      <c r="AC18" s="290">
        <v>5</v>
      </c>
      <c r="AD18" s="290">
        <v>9</v>
      </c>
      <c r="AE18" s="290">
        <v>10</v>
      </c>
      <c r="AF18" s="290">
        <v>5</v>
      </c>
      <c r="AG18" s="290">
        <v>8</v>
      </c>
      <c r="AH18" s="290">
        <v>9</v>
      </c>
      <c r="AJ18" s="290">
        <v>0</v>
      </c>
      <c r="AL18" s="290">
        <v>9.5</v>
      </c>
      <c r="AM18" s="290">
        <v>8.5</v>
      </c>
      <c r="AN18" s="291">
        <v>1</v>
      </c>
      <c r="AO18" s="361"/>
      <c r="AP18" s="349">
        <v>2</v>
      </c>
      <c r="AQ18" s="290">
        <v>3</v>
      </c>
      <c r="AR18" s="290">
        <v>3</v>
      </c>
      <c r="AS18" s="290">
        <v>2</v>
      </c>
      <c r="AT18" s="290">
        <v>3</v>
      </c>
      <c r="AU18" s="290">
        <v>3</v>
      </c>
      <c r="AW18" s="290">
        <v>0</v>
      </c>
      <c r="AY18" s="290">
        <v>3</v>
      </c>
      <c r="AZ18" s="290">
        <v>3</v>
      </c>
      <c r="BA18" s="291">
        <v>0</v>
      </c>
      <c r="BB18" s="361"/>
      <c r="BC18" s="355">
        <v>0.66666666666666663</v>
      </c>
      <c r="BD18" s="295">
        <v>59.137254901960787</v>
      </c>
      <c r="BE18" s="295">
        <v>58.764705882352942</v>
      </c>
      <c r="BF18" s="295">
        <v>0.17647058823529413</v>
      </c>
      <c r="BG18" s="295">
        <v>3.9215686274509803E-2</v>
      </c>
      <c r="BH18" s="295">
        <v>58.764705882352942</v>
      </c>
      <c r="BI18" s="295">
        <v>2.0196078431372548</v>
      </c>
      <c r="BJ18" s="295">
        <v>0.21568627450980393</v>
      </c>
      <c r="BL18" s="355">
        <v>0.22184874961635634</v>
      </c>
      <c r="BM18" s="295">
        <v>1.7791435998845491</v>
      </c>
      <c r="BN18" s="295">
        <v>1.7764447865696265</v>
      </c>
      <c r="BO18" s="295">
        <v>7.0581074285707285E-2</v>
      </c>
      <c r="BP18" s="295">
        <v>1.6705693502852715E-2</v>
      </c>
      <c r="BQ18" s="295">
        <v>1.7764447865696265</v>
      </c>
      <c r="BR18" s="295">
        <v>0.47995054473852666</v>
      </c>
      <c r="BS18" s="295">
        <v>8.4821513400317558E-2</v>
      </c>
      <c r="BT18" s="293"/>
      <c r="BU18" s="295">
        <v>0</v>
      </c>
      <c r="BV18" s="295"/>
      <c r="BW18" s="295">
        <v>8.4821513400317558E-2</v>
      </c>
      <c r="BX18" s="295">
        <v>0.50991376811596989</v>
      </c>
      <c r="BY18" s="292">
        <v>-0.42509225471565232</v>
      </c>
      <c r="BZ18" s="361"/>
      <c r="CA18" s="355">
        <v>4.916666666666667</v>
      </c>
      <c r="CB18" s="295">
        <v>4.416666666666667</v>
      </c>
      <c r="CC18" s="295">
        <v>1.0833333333333333</v>
      </c>
      <c r="CD18" s="295">
        <v>1.8333333333333333</v>
      </c>
      <c r="CE18" s="295">
        <v>5.083333333333333</v>
      </c>
      <c r="CF18" s="295">
        <v>5.416666666666667</v>
      </c>
      <c r="CG18" s="295">
        <v>1.3333333333333333</v>
      </c>
      <c r="CH18" s="295">
        <v>2.4166666666666665</v>
      </c>
      <c r="CI18" s="295"/>
      <c r="CJ18" s="295">
        <v>4.666666666666667</v>
      </c>
      <c r="CK18" s="295">
        <v>1.4583333333333333</v>
      </c>
      <c r="CL18" s="292">
        <v>3.2083333333333339</v>
      </c>
      <c r="CM18" s="295">
        <v>5.25</v>
      </c>
      <c r="CN18" s="295">
        <v>1.875</v>
      </c>
      <c r="CO18" s="292">
        <v>3.375</v>
      </c>
      <c r="CP18" s="361"/>
      <c r="CQ18" s="355"/>
      <c r="CR18" s="295"/>
      <c r="CS18" s="295"/>
      <c r="CT18" s="295"/>
      <c r="CU18" s="295">
        <v>3.8333333333333335</v>
      </c>
      <c r="CV18" s="295">
        <v>3</v>
      </c>
      <c r="CW18" s="295">
        <v>2.9090909090909092</v>
      </c>
      <c r="CX18" s="295">
        <v>2.0909090909090908</v>
      </c>
      <c r="CY18" s="295"/>
      <c r="CZ18" s="295"/>
      <c r="DA18" s="295"/>
      <c r="DB18" s="292"/>
      <c r="DC18" s="295">
        <v>3.416666666666667</v>
      </c>
      <c r="DD18" s="295">
        <v>2.5</v>
      </c>
      <c r="DE18" s="292">
        <v>0.91666666666666696</v>
      </c>
      <c r="DG18" s="361"/>
      <c r="DH18" s="295">
        <f t="shared" si="0"/>
        <v>0</v>
      </c>
      <c r="DI18" s="295">
        <f t="shared" si="0"/>
        <v>0</v>
      </c>
      <c r="DJ18" s="292">
        <f t="shared" si="4"/>
        <v>0</v>
      </c>
      <c r="DK18" s="295">
        <f t="shared" si="1"/>
        <v>0</v>
      </c>
      <c r="DL18" s="295">
        <f t="shared" si="1"/>
        <v>0</v>
      </c>
      <c r="DM18" s="292">
        <f t="shared" si="5"/>
        <v>0</v>
      </c>
      <c r="DN18" s="296">
        <f t="shared" si="6"/>
        <v>0</v>
      </c>
      <c r="DO18" s="295">
        <f t="shared" si="2"/>
        <v>0</v>
      </c>
      <c r="DP18" s="295">
        <f t="shared" si="2"/>
        <v>0</v>
      </c>
      <c r="DQ18" s="295">
        <f t="shared" si="2"/>
        <v>0</v>
      </c>
      <c r="DR18" s="295">
        <f t="shared" si="2"/>
        <v>0</v>
      </c>
      <c r="DS18" s="292">
        <f t="shared" si="7"/>
        <v>0</v>
      </c>
      <c r="DT18" s="295">
        <f t="shared" si="3"/>
        <v>0</v>
      </c>
      <c r="DU18" s="295">
        <f t="shared" si="3"/>
        <v>0</v>
      </c>
      <c r="DV18" s="295">
        <f t="shared" si="3"/>
        <v>0</v>
      </c>
      <c r="DW18" s="295">
        <f t="shared" si="3"/>
        <v>0</v>
      </c>
      <c r="DX18" s="292">
        <f t="shared" si="8"/>
        <v>0</v>
      </c>
      <c r="DY18" s="296">
        <f t="shared" si="9"/>
        <v>0</v>
      </c>
      <c r="DZ18" s="361"/>
      <c r="EA18" s="295">
        <v>0</v>
      </c>
      <c r="EB18" s="295">
        <v>0</v>
      </c>
      <c r="EC18" s="295">
        <v>0</v>
      </c>
      <c r="ED18" s="295">
        <v>0</v>
      </c>
      <c r="EE18" s="295">
        <v>0</v>
      </c>
      <c r="EF18" s="295">
        <v>0</v>
      </c>
      <c r="EG18" s="295">
        <v>0</v>
      </c>
      <c r="EH18" s="295">
        <v>0</v>
      </c>
      <c r="EI18" s="295">
        <v>0</v>
      </c>
      <c r="EJ18" s="295">
        <v>0</v>
      </c>
      <c r="EK18" s="295">
        <v>0</v>
      </c>
      <c r="EL18" s="295">
        <v>0</v>
      </c>
      <c r="EN18" s="290">
        <v>20</v>
      </c>
      <c r="EO18" s="290">
        <v>0</v>
      </c>
      <c r="EP18" s="290">
        <v>0</v>
      </c>
      <c r="EQ18" s="290">
        <v>0</v>
      </c>
      <c r="ER18" s="290">
        <v>0</v>
      </c>
      <c r="ES18" s="290">
        <v>20</v>
      </c>
      <c r="ET18" s="290">
        <v>0</v>
      </c>
      <c r="EU18" s="290">
        <v>0</v>
      </c>
      <c r="EV18" s="290">
        <v>0</v>
      </c>
      <c r="EW18" s="290">
        <v>0</v>
      </c>
      <c r="EY18" s="290">
        <v>20</v>
      </c>
      <c r="EZ18" s="290">
        <v>0</v>
      </c>
      <c r="FA18" s="290">
        <v>0</v>
      </c>
      <c r="FB18" s="290">
        <v>20</v>
      </c>
      <c r="FC18" s="290">
        <v>0</v>
      </c>
      <c r="FD18" s="290">
        <v>0</v>
      </c>
      <c r="FE18" s="290">
        <v>20</v>
      </c>
      <c r="FF18" s="290">
        <v>0</v>
      </c>
      <c r="FG18" s="290">
        <v>0</v>
      </c>
      <c r="FH18" s="290">
        <v>20</v>
      </c>
      <c r="FI18" s="290">
        <v>0</v>
      </c>
      <c r="FJ18" s="290">
        <v>0</v>
      </c>
      <c r="FL18" s="290">
        <v>20</v>
      </c>
      <c r="FM18" s="290">
        <v>0</v>
      </c>
      <c r="FN18" s="290">
        <v>0</v>
      </c>
      <c r="FO18" s="290">
        <v>20</v>
      </c>
      <c r="FP18" s="290">
        <v>0</v>
      </c>
      <c r="FQ18" s="290">
        <v>0</v>
      </c>
      <c r="FR18" s="290">
        <v>20</v>
      </c>
      <c r="FS18" s="290">
        <v>0</v>
      </c>
      <c r="FT18" s="290">
        <v>0</v>
      </c>
      <c r="FU18" s="290">
        <v>20</v>
      </c>
      <c r="FV18" s="290">
        <v>0</v>
      </c>
      <c r="FW18" s="290">
        <v>0</v>
      </c>
      <c r="FX18" s="398"/>
      <c r="FY18" s="49">
        <v>6</v>
      </c>
      <c r="FZ18" s="49">
        <v>5.416666666666667</v>
      </c>
      <c r="GA18" s="49">
        <v>5.5</v>
      </c>
      <c r="GB18" s="49">
        <v>4.541666666666667</v>
      </c>
      <c r="GC18"/>
      <c r="GD18"/>
      <c r="GE18"/>
      <c r="GF18"/>
      <c r="GG18"/>
      <c r="GH18" s="49">
        <f t="shared" si="10"/>
        <v>5.7083333333333339</v>
      </c>
      <c r="GI18" s="49">
        <f t="shared" si="11"/>
        <v>5.0208333333333339</v>
      </c>
      <c r="GJ18" s="49">
        <f t="shared" si="12"/>
        <v>0.6875</v>
      </c>
    </row>
    <row r="19" spans="1:192">
      <c r="A19" s="289" t="s">
        <v>1122</v>
      </c>
      <c r="B19" s="290">
        <v>16</v>
      </c>
      <c r="C19" s="290">
        <v>32</v>
      </c>
      <c r="D19" s="290" t="s">
        <v>311</v>
      </c>
      <c r="F19" s="290" t="s">
        <v>577</v>
      </c>
      <c r="G19" s="290" t="s">
        <v>155</v>
      </c>
      <c r="H19" s="290" t="s">
        <v>437</v>
      </c>
      <c r="I19" s="290" t="s">
        <v>156</v>
      </c>
      <c r="J19" s="290" t="s">
        <v>157</v>
      </c>
      <c r="K19" s="290" t="s">
        <v>365</v>
      </c>
      <c r="L19" s="328" t="s">
        <v>366</v>
      </c>
      <c r="M19" s="343" t="s">
        <v>315</v>
      </c>
      <c r="N19" s="289">
        <v>6</v>
      </c>
      <c r="O19" s="290">
        <v>6</v>
      </c>
      <c r="P19" s="290">
        <v>5</v>
      </c>
      <c r="Q19" s="290">
        <v>6</v>
      </c>
      <c r="R19" s="290">
        <v>6</v>
      </c>
      <c r="S19" s="290">
        <v>6</v>
      </c>
      <c r="T19" s="290">
        <v>7</v>
      </c>
      <c r="V19" s="290">
        <v>0</v>
      </c>
      <c r="X19" s="290">
        <v>5.5</v>
      </c>
      <c r="Y19" s="290">
        <v>6.5</v>
      </c>
      <c r="Z19" s="291">
        <v>-1</v>
      </c>
      <c r="AA19" s="361"/>
      <c r="AB19" s="349">
        <v>6</v>
      </c>
      <c r="AC19" s="290">
        <v>5</v>
      </c>
      <c r="AD19" s="290">
        <v>5</v>
      </c>
      <c r="AE19" s="290">
        <v>6</v>
      </c>
      <c r="AF19" s="290">
        <v>5</v>
      </c>
      <c r="AG19" s="290">
        <v>5</v>
      </c>
      <c r="AH19" s="290">
        <v>6</v>
      </c>
      <c r="AJ19" s="290">
        <v>0</v>
      </c>
      <c r="AL19" s="290">
        <v>5.5</v>
      </c>
      <c r="AM19" s="290">
        <v>5.5</v>
      </c>
      <c r="AN19" s="291">
        <v>0</v>
      </c>
      <c r="AO19" s="361"/>
      <c r="AP19" s="349">
        <v>2</v>
      </c>
      <c r="AQ19" s="290">
        <v>3</v>
      </c>
      <c r="AR19" s="290">
        <v>3</v>
      </c>
      <c r="AS19" s="290">
        <v>2</v>
      </c>
      <c r="AT19" s="290">
        <v>2</v>
      </c>
      <c r="AU19" s="290">
        <v>2</v>
      </c>
      <c r="AW19" s="290">
        <v>0</v>
      </c>
      <c r="AY19" s="290">
        <v>3</v>
      </c>
      <c r="AZ19" s="290">
        <v>2</v>
      </c>
      <c r="BA19" s="291">
        <v>1</v>
      </c>
      <c r="BB19" s="361"/>
      <c r="BC19" s="355">
        <v>1.6862745098039216</v>
      </c>
      <c r="BD19" s="295">
        <v>14.96078431372549</v>
      </c>
      <c r="BE19" s="295">
        <v>0.19607843137254902</v>
      </c>
      <c r="BF19" s="295">
        <v>24.686274509803923</v>
      </c>
      <c r="BG19" s="295">
        <v>0.78431372549019607</v>
      </c>
      <c r="BH19" s="295">
        <v>0.19607843137254902</v>
      </c>
      <c r="BI19" s="295">
        <v>1.588235294117647</v>
      </c>
      <c r="BJ19" s="295">
        <v>0.94117647058823528</v>
      </c>
      <c r="BL19" s="355">
        <v>0.42915039105847042</v>
      </c>
      <c r="BM19" s="295">
        <v>1.2030542287912649</v>
      </c>
      <c r="BN19" s="295">
        <v>7.7759658912830654E-2</v>
      </c>
      <c r="BO19" s="295">
        <v>1.409701119557828</v>
      </c>
      <c r="BP19" s="295">
        <v>0.25147121622315721</v>
      </c>
      <c r="BQ19" s="295">
        <v>7.7759658912830654E-2</v>
      </c>
      <c r="BR19" s="295">
        <v>0.41300375510791343</v>
      </c>
      <c r="BS19" s="295">
        <v>0.28806501849961352</v>
      </c>
      <c r="BT19" s="293"/>
      <c r="BU19" s="295">
        <v>0</v>
      </c>
      <c r="BV19" s="295"/>
      <c r="BW19" s="295">
        <v>1.4227635923970698</v>
      </c>
      <c r="BX19" s="295">
        <v>0.54770232900536964</v>
      </c>
      <c r="BY19" s="292">
        <v>0.87506126339170021</v>
      </c>
      <c r="BZ19" s="361"/>
      <c r="CA19" s="355">
        <v>4.916666666666667</v>
      </c>
      <c r="CB19" s="295">
        <v>5.416666666666667</v>
      </c>
      <c r="CC19" s="295">
        <v>1.1666666666666667</v>
      </c>
      <c r="CD19" s="295">
        <v>1.6666666666666667</v>
      </c>
      <c r="CE19" s="295">
        <v>5.333333333333333</v>
      </c>
      <c r="CF19" s="295">
        <v>4.833333333333333</v>
      </c>
      <c r="CG19" s="295">
        <v>1.0833333333333333</v>
      </c>
      <c r="CH19" s="295">
        <v>1.4166666666666667</v>
      </c>
      <c r="CI19" s="295"/>
      <c r="CJ19" s="295">
        <v>5.166666666666667</v>
      </c>
      <c r="CK19" s="295">
        <v>1.4166666666666667</v>
      </c>
      <c r="CL19" s="292">
        <v>3.75</v>
      </c>
      <c r="CM19" s="295">
        <v>5.083333333333333</v>
      </c>
      <c r="CN19" s="295">
        <v>1.25</v>
      </c>
      <c r="CO19" s="292">
        <v>3.833333333333333</v>
      </c>
      <c r="CP19" s="361"/>
      <c r="CQ19" s="355"/>
      <c r="CR19" s="295"/>
      <c r="CS19" s="295"/>
      <c r="CT19" s="295"/>
      <c r="CU19" s="295">
        <v>3.4166666666666665</v>
      </c>
      <c r="CV19" s="295">
        <v>3.8333333333333335</v>
      </c>
      <c r="CW19" s="295">
        <v>1.6666666666666667</v>
      </c>
      <c r="CX19" s="295">
        <v>2.5833333333333335</v>
      </c>
      <c r="CY19" s="295"/>
      <c r="CZ19" s="295"/>
      <c r="DA19" s="295"/>
      <c r="DB19" s="292"/>
      <c r="DC19" s="295">
        <v>3.625</v>
      </c>
      <c r="DD19" s="295">
        <v>2.125</v>
      </c>
      <c r="DE19" s="292">
        <v>1.5</v>
      </c>
      <c r="DG19" s="361"/>
      <c r="DH19" s="295">
        <f t="shared" si="0"/>
        <v>0</v>
      </c>
      <c r="DI19" s="295">
        <f t="shared" si="0"/>
        <v>0</v>
      </c>
      <c r="DJ19" s="292">
        <f t="shared" si="4"/>
        <v>0</v>
      </c>
      <c r="DK19" s="295">
        <f t="shared" si="1"/>
        <v>0</v>
      </c>
      <c r="DL19" s="295">
        <f t="shared" si="1"/>
        <v>0</v>
      </c>
      <c r="DM19" s="292">
        <f t="shared" si="5"/>
        <v>0</v>
      </c>
      <c r="DN19" s="296">
        <f t="shared" si="6"/>
        <v>0</v>
      </c>
      <c r="DO19" s="295">
        <f t="shared" si="2"/>
        <v>0</v>
      </c>
      <c r="DP19" s="295">
        <f t="shared" si="2"/>
        <v>0</v>
      </c>
      <c r="DQ19" s="295">
        <f t="shared" si="2"/>
        <v>0</v>
      </c>
      <c r="DR19" s="295">
        <f t="shared" si="2"/>
        <v>0</v>
      </c>
      <c r="DS19" s="292">
        <f t="shared" si="7"/>
        <v>0</v>
      </c>
      <c r="DT19" s="295">
        <f t="shared" si="3"/>
        <v>0</v>
      </c>
      <c r="DU19" s="295">
        <f t="shared" si="3"/>
        <v>0</v>
      </c>
      <c r="DV19" s="295">
        <f t="shared" si="3"/>
        <v>0</v>
      </c>
      <c r="DW19" s="295">
        <f t="shared" si="3"/>
        <v>0</v>
      </c>
      <c r="DX19" s="292">
        <f t="shared" si="8"/>
        <v>0</v>
      </c>
      <c r="DY19" s="296">
        <f t="shared" si="9"/>
        <v>0</v>
      </c>
      <c r="DZ19" s="361"/>
      <c r="EA19" s="295">
        <v>0</v>
      </c>
      <c r="EB19" s="295">
        <v>0</v>
      </c>
      <c r="EC19" s="295">
        <v>0</v>
      </c>
      <c r="ED19" s="295">
        <v>0</v>
      </c>
      <c r="EE19" s="295">
        <v>0</v>
      </c>
      <c r="EF19" s="295">
        <v>0</v>
      </c>
      <c r="EG19" s="295">
        <v>0</v>
      </c>
      <c r="EH19" s="295">
        <v>0</v>
      </c>
      <c r="EI19" s="295">
        <v>0</v>
      </c>
      <c r="EJ19" s="295">
        <v>0</v>
      </c>
      <c r="EK19" s="295">
        <v>0</v>
      </c>
      <c r="EL19" s="295">
        <v>0</v>
      </c>
      <c r="EN19" s="290">
        <v>20</v>
      </c>
      <c r="EO19" s="290">
        <v>0</v>
      </c>
      <c r="EP19" s="290">
        <v>0</v>
      </c>
      <c r="EQ19" s="290">
        <v>0</v>
      </c>
      <c r="ER19" s="290">
        <v>0</v>
      </c>
      <c r="ES19" s="290">
        <v>20</v>
      </c>
      <c r="ET19" s="290">
        <v>0</v>
      </c>
      <c r="EU19" s="290">
        <v>0</v>
      </c>
      <c r="EV19" s="290">
        <v>0</v>
      </c>
      <c r="EW19" s="290">
        <v>0</v>
      </c>
      <c r="EY19" s="290">
        <v>20</v>
      </c>
      <c r="EZ19" s="290">
        <v>0</v>
      </c>
      <c r="FA19" s="290">
        <v>0</v>
      </c>
      <c r="FB19" s="290">
        <v>20</v>
      </c>
      <c r="FC19" s="290">
        <v>0</v>
      </c>
      <c r="FD19" s="290">
        <v>0</v>
      </c>
      <c r="FE19" s="290">
        <v>20</v>
      </c>
      <c r="FF19" s="290">
        <v>0</v>
      </c>
      <c r="FG19" s="290">
        <v>0</v>
      </c>
      <c r="FH19" s="290">
        <v>20</v>
      </c>
      <c r="FI19" s="290">
        <v>0</v>
      </c>
      <c r="FJ19" s="290">
        <v>0</v>
      </c>
      <c r="FL19" s="290">
        <v>20</v>
      </c>
      <c r="FM19" s="290">
        <v>0</v>
      </c>
      <c r="FN19" s="290">
        <v>0</v>
      </c>
      <c r="FO19" s="290">
        <v>20</v>
      </c>
      <c r="FP19" s="290">
        <v>0</v>
      </c>
      <c r="FQ19" s="290">
        <v>0</v>
      </c>
      <c r="FR19" s="290">
        <v>20</v>
      </c>
      <c r="FS19" s="290">
        <v>0</v>
      </c>
      <c r="FT19" s="290">
        <v>0</v>
      </c>
      <c r="FU19" s="290">
        <v>20</v>
      </c>
      <c r="FV19" s="290">
        <v>0</v>
      </c>
      <c r="FW19" s="290">
        <v>0</v>
      </c>
      <c r="FX19" s="398"/>
      <c r="FY19" s="49">
        <v>5.666666666666667</v>
      </c>
      <c r="FZ19" s="49">
        <v>5.666666666666667</v>
      </c>
      <c r="GA19" s="49">
        <v>3.6666666666666665</v>
      </c>
      <c r="GB19" s="49">
        <v>3.7916666666666665</v>
      </c>
      <c r="GC19"/>
      <c r="GD19"/>
      <c r="GE19"/>
      <c r="GF19"/>
      <c r="GG19"/>
      <c r="GH19" s="49">
        <f t="shared" si="10"/>
        <v>5.666666666666667</v>
      </c>
      <c r="GI19" s="49">
        <f t="shared" si="11"/>
        <v>3.7291666666666665</v>
      </c>
      <c r="GJ19" s="49">
        <f t="shared" si="12"/>
        <v>1.9375000000000004</v>
      </c>
    </row>
    <row r="20" spans="1:192">
      <c r="A20" s="289" t="s">
        <v>1122</v>
      </c>
      <c r="B20" s="290">
        <v>17</v>
      </c>
      <c r="C20" s="290">
        <v>36</v>
      </c>
      <c r="D20" s="290" t="s">
        <v>312</v>
      </c>
      <c r="F20" s="290" t="s">
        <v>576</v>
      </c>
      <c r="G20" s="290" t="s">
        <v>142</v>
      </c>
      <c r="H20" s="290" t="s">
        <v>143</v>
      </c>
      <c r="I20" s="290" t="s">
        <v>144</v>
      </c>
      <c r="J20" s="290" t="s">
        <v>142</v>
      </c>
      <c r="K20" s="290" t="s">
        <v>145</v>
      </c>
      <c r="L20" s="328" t="s">
        <v>236</v>
      </c>
      <c r="M20" s="343" t="s">
        <v>316</v>
      </c>
      <c r="N20" s="289">
        <v>2</v>
      </c>
      <c r="O20" s="290">
        <v>6</v>
      </c>
      <c r="P20" s="290">
        <v>8</v>
      </c>
      <c r="Q20" s="290">
        <v>9</v>
      </c>
      <c r="R20" s="290">
        <v>6</v>
      </c>
      <c r="S20" s="290">
        <v>8</v>
      </c>
      <c r="T20" s="290">
        <v>10</v>
      </c>
      <c r="V20" s="290">
        <v>0</v>
      </c>
      <c r="X20" s="290">
        <v>8.5</v>
      </c>
      <c r="Y20" s="290">
        <v>9</v>
      </c>
      <c r="Z20" s="291">
        <v>-0.5</v>
      </c>
      <c r="AA20" s="361"/>
      <c r="AB20" s="349">
        <v>3</v>
      </c>
      <c r="AC20" s="290">
        <v>5</v>
      </c>
      <c r="AD20" s="290">
        <v>7</v>
      </c>
      <c r="AE20" s="290">
        <v>8</v>
      </c>
      <c r="AF20" s="290">
        <v>5</v>
      </c>
      <c r="AG20" s="290">
        <v>8</v>
      </c>
      <c r="AH20" s="290">
        <v>10</v>
      </c>
      <c r="AJ20" s="290">
        <v>0</v>
      </c>
      <c r="AL20" s="290">
        <v>7.5</v>
      </c>
      <c r="AM20" s="290">
        <v>9</v>
      </c>
      <c r="AN20" s="291">
        <v>-1.5</v>
      </c>
      <c r="AO20" s="361"/>
      <c r="AP20" s="349">
        <v>2</v>
      </c>
      <c r="AQ20" s="290">
        <v>2</v>
      </c>
      <c r="AR20" s="290">
        <v>2</v>
      </c>
      <c r="AS20" s="290">
        <v>2</v>
      </c>
      <c r="AT20" s="290">
        <v>2</v>
      </c>
      <c r="AU20" s="290">
        <v>3</v>
      </c>
      <c r="AW20" s="290">
        <v>0</v>
      </c>
      <c r="AY20" s="290">
        <v>2</v>
      </c>
      <c r="AZ20" s="290">
        <v>2.5</v>
      </c>
      <c r="BA20" s="291">
        <v>-0.5</v>
      </c>
      <c r="BB20" s="361"/>
      <c r="BC20" s="355">
        <v>0.70588235294117652</v>
      </c>
      <c r="BD20" s="295">
        <v>1212.8431372549019</v>
      </c>
      <c r="BE20" s="295">
        <v>3.8823529411764706</v>
      </c>
      <c r="BF20" s="295">
        <v>0.27450980392156865</v>
      </c>
      <c r="BG20" s="295">
        <v>0</v>
      </c>
      <c r="BH20" s="295">
        <v>3.8823529411764706</v>
      </c>
      <c r="BI20" s="295">
        <v>21.470588235294116</v>
      </c>
      <c r="BJ20" s="295">
        <v>9.6078431372549016</v>
      </c>
      <c r="BL20" s="355">
        <v>0.2319490765206822</v>
      </c>
      <c r="BM20" s="295">
        <v>3.0841625672777613</v>
      </c>
      <c r="BN20" s="295">
        <v>0.68862917099779997</v>
      </c>
      <c r="BO20" s="295">
        <v>0.10534318054491917</v>
      </c>
      <c r="BP20" s="295">
        <v>0</v>
      </c>
      <c r="BQ20" s="295">
        <v>0.68862917099779997</v>
      </c>
      <c r="BR20" s="295">
        <v>1.3516144415334348</v>
      </c>
      <c r="BS20" s="295">
        <v>1.025627089008633</v>
      </c>
      <c r="BT20" s="293"/>
      <c r="BU20" s="295">
        <v>0</v>
      </c>
      <c r="BV20" s="295"/>
      <c r="BW20" s="295">
        <v>0.10534318054491917</v>
      </c>
      <c r="BX20" s="295">
        <v>1.5062131232373679</v>
      </c>
      <c r="BY20" s="292">
        <v>-1.4008699426924487</v>
      </c>
      <c r="BZ20" s="361"/>
      <c r="CA20" s="355">
        <v>4.25</v>
      </c>
      <c r="CB20" s="295">
        <v>4.25</v>
      </c>
      <c r="CC20" s="295">
        <v>3.25</v>
      </c>
      <c r="CD20" s="295">
        <v>2.75</v>
      </c>
      <c r="CE20" s="295">
        <v>3.5833333333333335</v>
      </c>
      <c r="CF20" s="295">
        <v>3.9166666666666665</v>
      </c>
      <c r="CG20" s="295">
        <v>2.1666666666666665</v>
      </c>
      <c r="CH20" s="295">
        <v>2.6666666666666665</v>
      </c>
      <c r="CI20" s="295"/>
      <c r="CJ20" s="295">
        <v>4.25</v>
      </c>
      <c r="CK20" s="295">
        <v>3</v>
      </c>
      <c r="CL20" s="292">
        <v>1.25</v>
      </c>
      <c r="CM20" s="295">
        <v>3.75</v>
      </c>
      <c r="CN20" s="295">
        <v>2.4166666666666665</v>
      </c>
      <c r="CO20" s="292">
        <v>1.3333333333333335</v>
      </c>
      <c r="CP20" s="361"/>
      <c r="CQ20" s="355"/>
      <c r="CR20" s="295"/>
      <c r="CS20" s="295"/>
      <c r="CT20" s="295"/>
      <c r="CU20" s="295">
        <v>4</v>
      </c>
      <c r="CV20" s="295">
        <v>2.9166666666666665</v>
      </c>
      <c r="CW20" s="295">
        <v>3.75</v>
      </c>
      <c r="CX20" s="295">
        <v>3.6666666666666665</v>
      </c>
      <c r="CY20" s="295"/>
      <c r="CZ20" s="295"/>
      <c r="DA20" s="295"/>
      <c r="DB20" s="292"/>
      <c r="DC20" s="295">
        <v>3.458333333333333</v>
      </c>
      <c r="DD20" s="295">
        <v>3.708333333333333</v>
      </c>
      <c r="DE20" s="292">
        <v>-0.25</v>
      </c>
      <c r="DG20" s="361"/>
      <c r="DH20" s="295">
        <f t="shared" si="0"/>
        <v>0</v>
      </c>
      <c r="DI20" s="295">
        <f t="shared" si="0"/>
        <v>0</v>
      </c>
      <c r="DJ20" s="292">
        <f t="shared" si="4"/>
        <v>0</v>
      </c>
      <c r="DK20" s="295">
        <f t="shared" si="1"/>
        <v>0</v>
      </c>
      <c r="DL20" s="295">
        <f t="shared" si="1"/>
        <v>0</v>
      </c>
      <c r="DM20" s="292">
        <f t="shared" si="5"/>
        <v>0</v>
      </c>
      <c r="DN20" s="296">
        <f t="shared" si="6"/>
        <v>0</v>
      </c>
      <c r="DO20" s="295">
        <f t="shared" si="2"/>
        <v>0</v>
      </c>
      <c r="DP20" s="295">
        <f t="shared" si="2"/>
        <v>0</v>
      </c>
      <c r="DQ20" s="295">
        <f t="shared" si="2"/>
        <v>0</v>
      </c>
      <c r="DR20" s="295">
        <f t="shared" si="2"/>
        <v>0</v>
      </c>
      <c r="DS20" s="292">
        <f t="shared" si="7"/>
        <v>0</v>
      </c>
      <c r="DT20" s="295">
        <f t="shared" si="3"/>
        <v>0</v>
      </c>
      <c r="DU20" s="295">
        <f t="shared" si="3"/>
        <v>0</v>
      </c>
      <c r="DV20" s="295">
        <f t="shared" si="3"/>
        <v>0</v>
      </c>
      <c r="DW20" s="295">
        <f t="shared" si="3"/>
        <v>0</v>
      </c>
      <c r="DX20" s="292">
        <f t="shared" si="8"/>
        <v>0</v>
      </c>
      <c r="DY20" s="296">
        <f t="shared" si="9"/>
        <v>0</v>
      </c>
      <c r="DZ20" s="361"/>
      <c r="EA20" s="295">
        <v>0</v>
      </c>
      <c r="EB20" s="295">
        <v>0</v>
      </c>
      <c r="EC20" s="295">
        <v>0</v>
      </c>
      <c r="ED20" s="295">
        <v>0</v>
      </c>
      <c r="EE20" s="295">
        <v>0</v>
      </c>
      <c r="EF20" s="295">
        <v>0</v>
      </c>
      <c r="EG20" s="295">
        <v>0</v>
      </c>
      <c r="EH20" s="295">
        <v>0</v>
      </c>
      <c r="EI20" s="295">
        <v>0</v>
      </c>
      <c r="EJ20" s="295">
        <v>0</v>
      </c>
      <c r="EK20" s="295">
        <v>0</v>
      </c>
      <c r="EL20" s="295">
        <v>0</v>
      </c>
      <c r="EN20" s="290">
        <v>20</v>
      </c>
      <c r="EO20" s="290">
        <v>0</v>
      </c>
      <c r="EP20" s="290">
        <v>0</v>
      </c>
      <c r="EQ20" s="290">
        <v>0</v>
      </c>
      <c r="ER20" s="290">
        <v>0</v>
      </c>
      <c r="ES20" s="290">
        <v>20</v>
      </c>
      <c r="ET20" s="290">
        <v>0</v>
      </c>
      <c r="EU20" s="290">
        <v>0</v>
      </c>
      <c r="EV20" s="290">
        <v>0</v>
      </c>
      <c r="EW20" s="290">
        <v>0</v>
      </c>
      <c r="EY20" s="290">
        <v>20</v>
      </c>
      <c r="EZ20" s="290">
        <v>0</v>
      </c>
      <c r="FA20" s="290">
        <v>0</v>
      </c>
      <c r="FB20" s="290">
        <v>20</v>
      </c>
      <c r="FC20" s="290">
        <v>0</v>
      </c>
      <c r="FD20" s="290">
        <v>0</v>
      </c>
      <c r="FE20" s="290">
        <v>20</v>
      </c>
      <c r="FF20" s="290">
        <v>0</v>
      </c>
      <c r="FG20" s="290">
        <v>0</v>
      </c>
      <c r="FH20" s="290">
        <v>20</v>
      </c>
      <c r="FI20" s="290">
        <v>0</v>
      </c>
      <c r="FJ20" s="290">
        <v>0</v>
      </c>
      <c r="FL20" s="290">
        <v>20</v>
      </c>
      <c r="FM20" s="290">
        <v>0</v>
      </c>
      <c r="FN20" s="290">
        <v>0</v>
      </c>
      <c r="FO20" s="290">
        <v>20</v>
      </c>
      <c r="FP20" s="290">
        <v>0</v>
      </c>
      <c r="FQ20" s="290">
        <v>0</v>
      </c>
      <c r="FR20" s="290">
        <v>20</v>
      </c>
      <c r="FS20" s="290">
        <v>0</v>
      </c>
      <c r="FT20" s="290">
        <v>0</v>
      </c>
      <c r="FU20" s="290">
        <v>20</v>
      </c>
      <c r="FV20" s="290">
        <v>0</v>
      </c>
      <c r="FW20" s="290">
        <v>0</v>
      </c>
      <c r="FX20" s="398"/>
      <c r="FY20" s="49">
        <v>5.25</v>
      </c>
      <c r="FZ20" s="49">
        <v>5.708333333333333</v>
      </c>
      <c r="GA20" s="49">
        <v>5.875</v>
      </c>
      <c r="GB20" s="49">
        <v>5.9565217391304346</v>
      </c>
      <c r="GC20"/>
      <c r="GD20"/>
      <c r="GE20"/>
      <c r="GF20"/>
      <c r="GG20"/>
      <c r="GH20" s="49">
        <f t="shared" si="10"/>
        <v>5.4791666666666661</v>
      </c>
      <c r="GI20" s="49">
        <f t="shared" si="11"/>
        <v>5.9157608695652169</v>
      </c>
      <c r="GJ20" s="49">
        <f t="shared" si="12"/>
        <v>-0.43659420289855078</v>
      </c>
    </row>
    <row r="21" spans="1:192">
      <c r="A21" s="289" t="s">
        <v>1122</v>
      </c>
      <c r="B21" s="290">
        <v>18</v>
      </c>
      <c r="C21" s="290">
        <v>38</v>
      </c>
      <c r="D21" s="290" t="s">
        <v>313</v>
      </c>
      <c r="F21" s="290" t="s">
        <v>577</v>
      </c>
      <c r="G21" s="290" t="s">
        <v>439</v>
      </c>
      <c r="H21" s="290" t="s">
        <v>440</v>
      </c>
      <c r="I21" s="290" t="s">
        <v>526</v>
      </c>
      <c r="J21" s="290" t="s">
        <v>439</v>
      </c>
      <c r="K21" s="290" t="s">
        <v>527</v>
      </c>
      <c r="L21" s="328" t="s">
        <v>528</v>
      </c>
      <c r="M21" s="343" t="s">
        <v>275</v>
      </c>
      <c r="N21" s="289">
        <v>6</v>
      </c>
      <c r="O21" s="290">
        <v>5</v>
      </c>
      <c r="P21" s="290">
        <v>7</v>
      </c>
      <c r="Q21" s="290">
        <v>8</v>
      </c>
      <c r="R21" s="290">
        <v>5</v>
      </c>
      <c r="S21" s="290">
        <v>9</v>
      </c>
      <c r="T21" s="290">
        <v>10</v>
      </c>
      <c r="V21" s="290">
        <v>0</v>
      </c>
      <c r="X21" s="290">
        <v>7.5</v>
      </c>
      <c r="Y21" s="290">
        <v>9.5</v>
      </c>
      <c r="Z21" s="291">
        <v>-2</v>
      </c>
      <c r="AA21" s="361"/>
      <c r="AB21" s="349">
        <v>6</v>
      </c>
      <c r="AC21" s="290">
        <v>4</v>
      </c>
      <c r="AD21" s="290">
        <v>7</v>
      </c>
      <c r="AE21" s="290">
        <v>8</v>
      </c>
      <c r="AF21" s="290">
        <v>4</v>
      </c>
      <c r="AG21" s="290">
        <v>8</v>
      </c>
      <c r="AH21" s="290">
        <v>9</v>
      </c>
      <c r="AJ21" s="290">
        <v>0</v>
      </c>
      <c r="AL21" s="290">
        <v>7.5</v>
      </c>
      <c r="AM21" s="290">
        <v>8.5</v>
      </c>
      <c r="AN21" s="291">
        <v>-1</v>
      </c>
      <c r="AO21" s="361"/>
      <c r="AP21" s="349">
        <v>2</v>
      </c>
      <c r="AQ21" s="290">
        <v>3</v>
      </c>
      <c r="AR21" s="290">
        <v>3</v>
      </c>
      <c r="AS21" s="290">
        <v>2</v>
      </c>
      <c r="AT21" s="290">
        <v>3</v>
      </c>
      <c r="AU21" s="290">
        <v>3</v>
      </c>
      <c r="AW21" s="290">
        <v>0</v>
      </c>
      <c r="AY21" s="290">
        <v>3</v>
      </c>
      <c r="AZ21" s="290">
        <v>3</v>
      </c>
      <c r="BA21" s="291">
        <v>0</v>
      </c>
      <c r="BB21" s="361"/>
      <c r="BC21" s="355">
        <v>1.1176470588235294</v>
      </c>
      <c r="BD21" s="295">
        <v>14.96078431372549</v>
      </c>
      <c r="BE21" s="295">
        <v>6.8235294117647056</v>
      </c>
      <c r="BF21" s="295">
        <v>32.921568627450981</v>
      </c>
      <c r="BG21" s="295">
        <v>2.4117647058823528</v>
      </c>
      <c r="BH21" s="295">
        <v>6.8235294117647056</v>
      </c>
      <c r="BI21" s="295">
        <v>0.72549019607843135</v>
      </c>
      <c r="BJ21" s="295">
        <v>1.0392156862745099</v>
      </c>
      <c r="BL21" s="355">
        <v>0.32585357938901333</v>
      </c>
      <c r="BM21" s="295">
        <v>1.2030542287912649</v>
      </c>
      <c r="BN21" s="295">
        <v>0.8934027195888119</v>
      </c>
      <c r="BO21" s="295">
        <v>1.530475927030859</v>
      </c>
      <c r="BP21" s="295">
        <v>0.53297907218466334</v>
      </c>
      <c r="BQ21" s="295">
        <v>0.8934027195888119</v>
      </c>
      <c r="BR21" s="295">
        <v>0.23691249605223227</v>
      </c>
      <c r="BS21" s="295">
        <v>0.30946316320084394</v>
      </c>
      <c r="BT21" s="293"/>
      <c r="BU21" s="295">
        <v>0</v>
      </c>
      <c r="BV21" s="295"/>
      <c r="BW21" s="295">
        <v>1.5603052432209612</v>
      </c>
      <c r="BX21" s="295">
        <v>0.44164893655744353</v>
      </c>
      <c r="BY21" s="292">
        <v>1.1186563066635178</v>
      </c>
      <c r="BZ21" s="361"/>
      <c r="CA21" s="355">
        <v>3.1666666666666665</v>
      </c>
      <c r="CB21" s="295">
        <v>4</v>
      </c>
      <c r="CC21" s="295">
        <v>2.4166666666666665</v>
      </c>
      <c r="CD21" s="295">
        <v>2.4166666666666665</v>
      </c>
      <c r="CE21" s="295">
        <v>4.916666666666667</v>
      </c>
      <c r="CF21" s="295">
        <v>3.9166666666666665</v>
      </c>
      <c r="CG21" s="295">
        <v>1.9166666666666667</v>
      </c>
      <c r="CH21" s="295">
        <v>3.4166666666666665</v>
      </c>
      <c r="CI21" s="295"/>
      <c r="CJ21" s="295">
        <v>3.583333333333333</v>
      </c>
      <c r="CK21" s="295">
        <v>2.4166666666666665</v>
      </c>
      <c r="CL21" s="292">
        <v>1.1666666666666665</v>
      </c>
      <c r="CM21" s="295">
        <v>4.416666666666667</v>
      </c>
      <c r="CN21" s="295">
        <v>2.6666666666666665</v>
      </c>
      <c r="CO21" s="292">
        <v>1.7500000000000004</v>
      </c>
      <c r="CP21" s="361"/>
      <c r="CQ21" s="355"/>
      <c r="CR21" s="295"/>
      <c r="CS21" s="295"/>
      <c r="CT21" s="295"/>
      <c r="CU21" s="295">
        <v>3.75</v>
      </c>
      <c r="CV21" s="295">
        <v>3.1666666666666665</v>
      </c>
      <c r="CW21" s="295">
        <v>3.25</v>
      </c>
      <c r="CX21" s="295">
        <v>2.5833333333333335</v>
      </c>
      <c r="CY21" s="295"/>
      <c r="CZ21" s="295"/>
      <c r="DA21" s="295"/>
      <c r="DB21" s="292"/>
      <c r="DC21" s="295">
        <v>3.458333333333333</v>
      </c>
      <c r="DD21" s="295">
        <v>2.916666666666667</v>
      </c>
      <c r="DE21" s="292">
        <v>0.54166666666666607</v>
      </c>
      <c r="DG21" s="361"/>
      <c r="DH21" s="295">
        <f t="shared" si="0"/>
        <v>0</v>
      </c>
      <c r="DI21" s="295">
        <f t="shared" si="0"/>
        <v>0</v>
      </c>
      <c r="DJ21" s="292">
        <f t="shared" si="4"/>
        <v>0</v>
      </c>
      <c r="DK21" s="295">
        <f t="shared" si="1"/>
        <v>0</v>
      </c>
      <c r="DL21" s="295">
        <f t="shared" si="1"/>
        <v>0</v>
      </c>
      <c r="DM21" s="292">
        <f t="shared" si="5"/>
        <v>0</v>
      </c>
      <c r="DN21" s="296">
        <f t="shared" si="6"/>
        <v>0</v>
      </c>
      <c r="DO21" s="295">
        <f t="shared" si="2"/>
        <v>0</v>
      </c>
      <c r="DP21" s="295">
        <f t="shared" si="2"/>
        <v>0</v>
      </c>
      <c r="DQ21" s="295">
        <f t="shared" si="2"/>
        <v>0</v>
      </c>
      <c r="DR21" s="295">
        <f t="shared" si="2"/>
        <v>0</v>
      </c>
      <c r="DS21" s="292">
        <f t="shared" si="7"/>
        <v>0</v>
      </c>
      <c r="DT21" s="295">
        <f t="shared" si="3"/>
        <v>0</v>
      </c>
      <c r="DU21" s="295">
        <f t="shared" si="3"/>
        <v>0</v>
      </c>
      <c r="DV21" s="295">
        <f t="shared" si="3"/>
        <v>0</v>
      </c>
      <c r="DW21" s="295">
        <f t="shared" si="3"/>
        <v>0</v>
      </c>
      <c r="DX21" s="292">
        <f t="shared" si="8"/>
        <v>0</v>
      </c>
      <c r="DY21" s="296">
        <f t="shared" si="9"/>
        <v>0</v>
      </c>
      <c r="DZ21" s="361"/>
      <c r="EA21" s="295">
        <v>0</v>
      </c>
      <c r="EB21" s="295">
        <v>0</v>
      </c>
      <c r="EC21" s="295">
        <v>0</v>
      </c>
      <c r="ED21" s="295">
        <v>0</v>
      </c>
      <c r="EE21" s="295">
        <v>0</v>
      </c>
      <c r="EF21" s="295">
        <v>0</v>
      </c>
      <c r="EG21" s="295">
        <v>0</v>
      </c>
      <c r="EH21" s="295">
        <v>0</v>
      </c>
      <c r="EI21" s="295">
        <v>0</v>
      </c>
      <c r="EJ21" s="295">
        <v>0</v>
      </c>
      <c r="EK21" s="295">
        <v>0</v>
      </c>
      <c r="EL21" s="295">
        <v>0</v>
      </c>
      <c r="EN21" s="290">
        <v>20</v>
      </c>
      <c r="EO21" s="290">
        <v>0</v>
      </c>
      <c r="EP21" s="290">
        <v>0</v>
      </c>
      <c r="EQ21" s="290">
        <v>0</v>
      </c>
      <c r="ER21" s="290">
        <v>0</v>
      </c>
      <c r="ES21" s="290">
        <v>20</v>
      </c>
      <c r="ET21" s="290">
        <v>0</v>
      </c>
      <c r="EU21" s="290">
        <v>0</v>
      </c>
      <c r="EV21" s="290">
        <v>0</v>
      </c>
      <c r="EW21" s="290">
        <v>0</v>
      </c>
      <c r="EY21" s="290">
        <v>20</v>
      </c>
      <c r="EZ21" s="290">
        <v>0</v>
      </c>
      <c r="FA21" s="290">
        <v>0</v>
      </c>
      <c r="FB21" s="290">
        <v>20</v>
      </c>
      <c r="FC21" s="290">
        <v>0</v>
      </c>
      <c r="FD21" s="290">
        <v>0</v>
      </c>
      <c r="FE21" s="290">
        <v>20</v>
      </c>
      <c r="FF21" s="290">
        <v>0</v>
      </c>
      <c r="FG21" s="290">
        <v>0</v>
      </c>
      <c r="FH21" s="290">
        <v>20</v>
      </c>
      <c r="FI21" s="290">
        <v>0</v>
      </c>
      <c r="FJ21" s="290">
        <v>0</v>
      </c>
      <c r="FL21" s="290">
        <v>20</v>
      </c>
      <c r="FM21" s="290">
        <v>0</v>
      </c>
      <c r="FN21" s="290">
        <v>0</v>
      </c>
      <c r="FO21" s="290">
        <v>20</v>
      </c>
      <c r="FP21" s="290">
        <v>0</v>
      </c>
      <c r="FQ21" s="290">
        <v>0</v>
      </c>
      <c r="FR21" s="290">
        <v>20</v>
      </c>
      <c r="FS21" s="290">
        <v>0</v>
      </c>
      <c r="FT21" s="290">
        <v>0</v>
      </c>
      <c r="FU21" s="290">
        <v>20</v>
      </c>
      <c r="FV21" s="290">
        <v>0</v>
      </c>
      <c r="FW21" s="290">
        <v>0</v>
      </c>
      <c r="FX21" s="398"/>
      <c r="FY21" s="49">
        <v>5.3478260869565215</v>
      </c>
      <c r="FZ21" s="49">
        <v>4.7391304347826084</v>
      </c>
      <c r="GA21" s="49">
        <v>4.75</v>
      </c>
      <c r="GB21" s="49">
        <v>4.666666666666667</v>
      </c>
      <c r="GC21"/>
      <c r="GD21"/>
      <c r="GE21"/>
      <c r="GF21"/>
      <c r="GG21"/>
      <c r="GH21" s="49">
        <f t="shared" si="10"/>
        <v>5.0434782608695645</v>
      </c>
      <c r="GI21" s="49">
        <f t="shared" si="11"/>
        <v>4.7083333333333339</v>
      </c>
      <c r="GJ21" s="49">
        <f t="shared" si="12"/>
        <v>0.3351449275362306</v>
      </c>
    </row>
    <row r="22" spans="1:192">
      <c r="A22" s="289" t="s">
        <v>1122</v>
      </c>
      <c r="B22" s="290">
        <v>19</v>
      </c>
      <c r="C22" s="290">
        <v>39</v>
      </c>
      <c r="D22" s="290" t="s">
        <v>406</v>
      </c>
      <c r="F22" s="290" t="s">
        <v>146</v>
      </c>
      <c r="G22" s="290" t="s">
        <v>455</v>
      </c>
      <c r="H22" s="290" t="s">
        <v>456</v>
      </c>
      <c r="I22" s="290" t="s">
        <v>529</v>
      </c>
      <c r="J22" s="290" t="s">
        <v>455</v>
      </c>
      <c r="K22" s="290" t="s">
        <v>147</v>
      </c>
      <c r="L22" s="328" t="s">
        <v>530</v>
      </c>
      <c r="M22" s="343" t="s">
        <v>317</v>
      </c>
      <c r="N22" s="289">
        <v>4</v>
      </c>
      <c r="O22" s="290">
        <v>3</v>
      </c>
      <c r="P22" s="290">
        <v>5</v>
      </c>
      <c r="Q22" s="290">
        <v>6</v>
      </c>
      <c r="R22" s="290">
        <v>3</v>
      </c>
      <c r="S22" s="290">
        <v>4</v>
      </c>
      <c r="T22" s="290">
        <v>5</v>
      </c>
      <c r="V22" s="290">
        <v>0</v>
      </c>
      <c r="X22" s="290">
        <v>5.5</v>
      </c>
      <c r="Y22" s="290">
        <v>4.5</v>
      </c>
      <c r="Z22" s="291">
        <v>1</v>
      </c>
      <c r="AA22" s="361"/>
      <c r="AB22" s="349">
        <v>3</v>
      </c>
      <c r="AC22" s="290">
        <v>2</v>
      </c>
      <c r="AD22" s="290">
        <v>5</v>
      </c>
      <c r="AE22" s="290">
        <v>6</v>
      </c>
      <c r="AF22" s="290">
        <v>2</v>
      </c>
      <c r="AG22" s="290">
        <v>4</v>
      </c>
      <c r="AH22" s="290">
        <v>5</v>
      </c>
      <c r="AJ22" s="290">
        <v>0</v>
      </c>
      <c r="AL22" s="290">
        <v>5.5</v>
      </c>
      <c r="AM22" s="290">
        <v>4.5</v>
      </c>
      <c r="AN22" s="291">
        <v>1</v>
      </c>
      <c r="AO22" s="361"/>
      <c r="AP22" s="349">
        <v>1</v>
      </c>
      <c r="AQ22" s="290">
        <v>3</v>
      </c>
      <c r="AR22" s="290">
        <v>3</v>
      </c>
      <c r="AS22" s="290">
        <v>1</v>
      </c>
      <c r="AT22" s="290">
        <v>2</v>
      </c>
      <c r="AU22" s="290">
        <v>2</v>
      </c>
      <c r="AW22" s="290">
        <v>0</v>
      </c>
      <c r="AY22" s="290">
        <v>3</v>
      </c>
      <c r="AZ22" s="290">
        <v>2</v>
      </c>
      <c r="BA22" s="291">
        <v>1</v>
      </c>
      <c r="BB22" s="361"/>
      <c r="BC22" s="355">
        <v>6.8431372549019605</v>
      </c>
      <c r="BD22" s="295">
        <v>59.137254901960787</v>
      </c>
      <c r="BE22" s="295">
        <v>555.43137254901956</v>
      </c>
      <c r="BF22" s="295">
        <v>4.1764705882352944</v>
      </c>
      <c r="BG22" s="295">
        <v>1.1176470588235294</v>
      </c>
      <c r="BH22" s="295">
        <v>555.43137254901956</v>
      </c>
      <c r="BI22" s="295">
        <v>5.0196078431372548</v>
      </c>
      <c r="BJ22" s="295">
        <v>0.31372549019607843</v>
      </c>
      <c r="BL22" s="355">
        <v>0.89448981523002602</v>
      </c>
      <c r="BM22" s="295">
        <v>1.7791435998845491</v>
      </c>
      <c r="BN22" s="295">
        <v>2.7454116082733102</v>
      </c>
      <c r="BO22" s="295">
        <v>0.71403375077189468</v>
      </c>
      <c r="BP22" s="295">
        <v>0.32585357938901333</v>
      </c>
      <c r="BQ22" s="295">
        <v>2.7454116082733102</v>
      </c>
      <c r="BR22" s="295">
        <v>0.77956819937925015</v>
      </c>
      <c r="BS22" s="295">
        <v>0.11850462660289007</v>
      </c>
      <c r="BT22" s="293"/>
      <c r="BU22" s="295">
        <v>0</v>
      </c>
      <c r="BV22" s="295"/>
      <c r="BW22" s="295">
        <v>0.79893485630693573</v>
      </c>
      <c r="BX22" s="295">
        <v>0.80163234623316648</v>
      </c>
      <c r="BY22" s="292">
        <v>-2.6974899262307561E-3</v>
      </c>
      <c r="BZ22" s="361"/>
      <c r="CA22" s="355">
        <v>4.166666666666667</v>
      </c>
      <c r="CB22" s="295">
        <v>4.666666666666667</v>
      </c>
      <c r="CC22" s="295">
        <v>2.5</v>
      </c>
      <c r="CD22" s="295">
        <v>2.0833333333333335</v>
      </c>
      <c r="CE22" s="295">
        <v>4.416666666666667</v>
      </c>
      <c r="CF22" s="295">
        <v>3.1666666666666665</v>
      </c>
      <c r="CG22" s="295">
        <v>2.5833333333333335</v>
      </c>
      <c r="CH22" s="295">
        <v>2.1666666666666665</v>
      </c>
      <c r="CI22" s="295"/>
      <c r="CJ22" s="295">
        <v>4.416666666666667</v>
      </c>
      <c r="CK22" s="295">
        <v>2.291666666666667</v>
      </c>
      <c r="CL22" s="292">
        <v>2.125</v>
      </c>
      <c r="CM22" s="295">
        <v>3.791666666666667</v>
      </c>
      <c r="CN22" s="295">
        <v>2.375</v>
      </c>
      <c r="CO22" s="292">
        <v>1.416666666666667</v>
      </c>
      <c r="CP22" s="361"/>
      <c r="CQ22" s="355"/>
      <c r="CR22" s="295"/>
      <c r="CS22" s="295"/>
      <c r="CT22" s="295"/>
      <c r="CU22" s="295">
        <v>3</v>
      </c>
      <c r="CV22" s="295">
        <v>3.3333333333333335</v>
      </c>
      <c r="CW22" s="295">
        <v>2.5833333333333335</v>
      </c>
      <c r="CX22" s="295">
        <v>3.0833333333333335</v>
      </c>
      <c r="CY22" s="295"/>
      <c r="CZ22" s="295"/>
      <c r="DA22" s="295"/>
      <c r="DB22" s="292"/>
      <c r="DC22" s="295">
        <v>3.166666666666667</v>
      </c>
      <c r="DD22" s="295">
        <v>2.8333333333333335</v>
      </c>
      <c r="DE22" s="292">
        <v>0.33333333333333348</v>
      </c>
      <c r="DG22" s="361"/>
      <c r="DH22" s="295">
        <f t="shared" si="0"/>
        <v>0</v>
      </c>
      <c r="DI22" s="295">
        <f t="shared" si="0"/>
        <v>0</v>
      </c>
      <c r="DJ22" s="292">
        <f t="shared" si="4"/>
        <v>0</v>
      </c>
      <c r="DK22" s="295">
        <f t="shared" si="1"/>
        <v>0</v>
      </c>
      <c r="DL22" s="295">
        <f t="shared" si="1"/>
        <v>0</v>
      </c>
      <c r="DM22" s="292">
        <f t="shared" si="5"/>
        <v>0</v>
      </c>
      <c r="DN22" s="296">
        <f t="shared" si="6"/>
        <v>0</v>
      </c>
      <c r="DO22" s="295">
        <f t="shared" si="2"/>
        <v>0</v>
      </c>
      <c r="DP22" s="295">
        <f t="shared" si="2"/>
        <v>0</v>
      </c>
      <c r="DQ22" s="295">
        <f t="shared" si="2"/>
        <v>0</v>
      </c>
      <c r="DR22" s="295">
        <f t="shared" si="2"/>
        <v>0</v>
      </c>
      <c r="DS22" s="292">
        <f t="shared" si="7"/>
        <v>0</v>
      </c>
      <c r="DT22" s="295">
        <f t="shared" si="3"/>
        <v>0</v>
      </c>
      <c r="DU22" s="295">
        <f t="shared" si="3"/>
        <v>0</v>
      </c>
      <c r="DV22" s="295">
        <f t="shared" si="3"/>
        <v>0</v>
      </c>
      <c r="DW22" s="295">
        <f t="shared" si="3"/>
        <v>0</v>
      </c>
      <c r="DX22" s="292">
        <f t="shared" si="8"/>
        <v>0</v>
      </c>
      <c r="DY22" s="296">
        <f t="shared" si="9"/>
        <v>0</v>
      </c>
      <c r="DZ22" s="361"/>
      <c r="EA22" s="295">
        <v>0</v>
      </c>
      <c r="EB22" s="295">
        <v>0</v>
      </c>
      <c r="EC22" s="295">
        <v>0</v>
      </c>
      <c r="ED22" s="295">
        <v>0</v>
      </c>
      <c r="EE22" s="295">
        <v>0</v>
      </c>
      <c r="EF22" s="295">
        <v>0</v>
      </c>
      <c r="EG22" s="295">
        <v>0</v>
      </c>
      <c r="EH22" s="295">
        <v>0</v>
      </c>
      <c r="EI22" s="295">
        <v>0</v>
      </c>
      <c r="EJ22" s="295">
        <v>0</v>
      </c>
      <c r="EK22" s="295">
        <v>0</v>
      </c>
      <c r="EL22" s="295">
        <v>0</v>
      </c>
      <c r="EN22" s="290">
        <v>20</v>
      </c>
      <c r="EO22" s="290">
        <v>0</v>
      </c>
      <c r="EP22" s="290">
        <v>0</v>
      </c>
      <c r="EQ22" s="290">
        <v>0</v>
      </c>
      <c r="ER22" s="290">
        <v>0</v>
      </c>
      <c r="ES22" s="290">
        <v>20</v>
      </c>
      <c r="ET22" s="290">
        <v>0</v>
      </c>
      <c r="EU22" s="290">
        <v>0</v>
      </c>
      <c r="EV22" s="290">
        <v>0</v>
      </c>
      <c r="EW22" s="290">
        <v>0</v>
      </c>
      <c r="EY22" s="290">
        <v>20</v>
      </c>
      <c r="EZ22" s="290">
        <v>0</v>
      </c>
      <c r="FA22" s="290">
        <v>0</v>
      </c>
      <c r="FB22" s="290">
        <v>20</v>
      </c>
      <c r="FC22" s="290">
        <v>0</v>
      </c>
      <c r="FD22" s="290">
        <v>0</v>
      </c>
      <c r="FE22" s="290">
        <v>20</v>
      </c>
      <c r="FF22" s="290">
        <v>0</v>
      </c>
      <c r="FG22" s="290">
        <v>0</v>
      </c>
      <c r="FH22" s="290">
        <v>20</v>
      </c>
      <c r="FI22" s="290">
        <v>0</v>
      </c>
      <c r="FJ22" s="290">
        <v>0</v>
      </c>
      <c r="FL22" s="290">
        <v>20</v>
      </c>
      <c r="FM22" s="290">
        <v>0</v>
      </c>
      <c r="FN22" s="290">
        <v>0</v>
      </c>
      <c r="FO22" s="290">
        <v>20</v>
      </c>
      <c r="FP22" s="290">
        <v>0</v>
      </c>
      <c r="FQ22" s="290">
        <v>0</v>
      </c>
      <c r="FR22" s="290">
        <v>20</v>
      </c>
      <c r="FS22" s="290">
        <v>0</v>
      </c>
      <c r="FT22" s="290">
        <v>0</v>
      </c>
      <c r="FU22" s="290">
        <v>20</v>
      </c>
      <c r="FV22" s="290">
        <v>0</v>
      </c>
      <c r="FW22" s="290">
        <v>0</v>
      </c>
      <c r="FX22" s="398"/>
      <c r="FY22" s="49">
        <v>5.208333333333333</v>
      </c>
      <c r="FZ22" s="49">
        <v>5.791666666666667</v>
      </c>
      <c r="GA22" s="49">
        <v>5.833333333333333</v>
      </c>
      <c r="GB22" s="49">
        <v>5.875</v>
      </c>
      <c r="GC22"/>
      <c r="GD22"/>
      <c r="GE22"/>
      <c r="GF22"/>
      <c r="GG22"/>
      <c r="GH22" s="49">
        <f t="shared" si="10"/>
        <v>5.5</v>
      </c>
      <c r="GI22" s="49">
        <f t="shared" si="11"/>
        <v>5.8541666666666661</v>
      </c>
      <c r="GJ22" s="49">
        <f t="shared" si="12"/>
        <v>-0.35416666666666607</v>
      </c>
    </row>
    <row r="23" spans="1:192">
      <c r="A23" s="289" t="s">
        <v>1122</v>
      </c>
      <c r="B23" s="290">
        <v>20</v>
      </c>
      <c r="C23" s="290">
        <v>40</v>
      </c>
      <c r="D23" s="290" t="s">
        <v>407</v>
      </c>
      <c r="F23" s="290" t="s">
        <v>477</v>
      </c>
      <c r="G23" s="290" t="s">
        <v>148</v>
      </c>
      <c r="H23" s="290" t="s">
        <v>457</v>
      </c>
      <c r="I23" s="290" t="s">
        <v>531</v>
      </c>
      <c r="J23" s="290" t="s">
        <v>149</v>
      </c>
      <c r="K23" s="290" t="s">
        <v>506</v>
      </c>
      <c r="L23" s="328" t="s">
        <v>507</v>
      </c>
      <c r="M23" s="343" t="s">
        <v>275</v>
      </c>
      <c r="N23" s="289">
        <v>4</v>
      </c>
      <c r="O23" s="290">
        <v>9</v>
      </c>
      <c r="P23" s="290">
        <v>8</v>
      </c>
      <c r="Q23" s="290">
        <v>9</v>
      </c>
      <c r="R23" s="290">
        <v>9</v>
      </c>
      <c r="S23" s="290">
        <v>9</v>
      </c>
      <c r="T23" s="290">
        <v>10</v>
      </c>
      <c r="V23" s="290">
        <v>0</v>
      </c>
      <c r="X23" s="290">
        <v>8.5</v>
      </c>
      <c r="Y23" s="290">
        <v>9.5</v>
      </c>
      <c r="Z23" s="291">
        <v>-1</v>
      </c>
      <c r="AA23" s="361"/>
      <c r="AB23" s="349">
        <v>3</v>
      </c>
      <c r="AC23" s="290">
        <v>7</v>
      </c>
      <c r="AD23" s="290">
        <v>8</v>
      </c>
      <c r="AE23" s="290">
        <v>9</v>
      </c>
      <c r="AF23" s="290">
        <v>7</v>
      </c>
      <c r="AG23" s="290">
        <v>9</v>
      </c>
      <c r="AH23" s="290">
        <v>10</v>
      </c>
      <c r="AJ23" s="290">
        <v>0</v>
      </c>
      <c r="AL23" s="290">
        <v>8.5</v>
      </c>
      <c r="AM23" s="290">
        <v>9.5</v>
      </c>
      <c r="AN23" s="291">
        <v>-1</v>
      </c>
      <c r="AO23" s="361"/>
      <c r="AP23" s="349">
        <v>3</v>
      </c>
      <c r="AQ23" s="290">
        <v>3</v>
      </c>
      <c r="AR23" s="290">
        <v>3</v>
      </c>
      <c r="AS23" s="290">
        <v>3</v>
      </c>
      <c r="AT23" s="290">
        <v>3</v>
      </c>
      <c r="AU23" s="290">
        <v>3</v>
      </c>
      <c r="AW23" s="290">
        <v>0</v>
      </c>
      <c r="AY23" s="290">
        <v>3</v>
      </c>
      <c r="AZ23" s="290">
        <v>3</v>
      </c>
      <c r="BA23" s="291">
        <v>0</v>
      </c>
      <c r="BB23" s="361"/>
      <c r="BC23" s="355">
        <v>4.7647058823529411</v>
      </c>
      <c r="BD23" s="295">
        <v>59.137254901960787</v>
      </c>
      <c r="BE23" s="295">
        <v>0.90196078431372551</v>
      </c>
      <c r="BF23" s="295">
        <v>3.0588235294117645</v>
      </c>
      <c r="BG23" s="295">
        <v>0.60784313725490191</v>
      </c>
      <c r="BH23" s="295">
        <v>0.90196078431372551</v>
      </c>
      <c r="BI23" s="295">
        <v>2.7254901960784315</v>
      </c>
      <c r="BJ23" s="295">
        <v>0.68627450980392157</v>
      </c>
      <c r="BL23" s="355">
        <v>0.76077715431422088</v>
      </c>
      <c r="BM23" s="295">
        <v>1.7791435998845491</v>
      </c>
      <c r="BN23" s="295">
        <v>0.27920155816830844</v>
      </c>
      <c r="BO23" s="295">
        <v>0.60840016935898134</v>
      </c>
      <c r="BP23" s="295">
        <v>0.20624367628578033</v>
      </c>
      <c r="BQ23" s="295">
        <v>0.27920155816830844</v>
      </c>
      <c r="BR23" s="295">
        <v>0.5711834248548926</v>
      </c>
      <c r="BS23" s="295">
        <v>0.22692827514563135</v>
      </c>
      <c r="BT23" s="293"/>
      <c r="BU23" s="295">
        <v>0</v>
      </c>
      <c r="BV23" s="295"/>
      <c r="BW23" s="295">
        <v>0.66900678095857558</v>
      </c>
      <c r="BX23" s="295">
        <v>0.6446123420134261</v>
      </c>
      <c r="BY23" s="292">
        <v>2.4394438945149477E-2</v>
      </c>
      <c r="BZ23" s="361"/>
      <c r="CA23" s="355">
        <v>4.916666666666667</v>
      </c>
      <c r="CB23" s="295">
        <v>2.75</v>
      </c>
      <c r="CC23" s="295">
        <v>1.75</v>
      </c>
      <c r="CD23" s="295">
        <v>2.25</v>
      </c>
      <c r="CE23" s="295">
        <v>5.583333333333333</v>
      </c>
      <c r="CF23" s="295">
        <v>4.5</v>
      </c>
      <c r="CG23" s="295">
        <v>1.6666666666666667</v>
      </c>
      <c r="CH23" s="295">
        <v>1.9166666666666667</v>
      </c>
      <c r="CI23" s="295"/>
      <c r="CJ23" s="295">
        <v>3.8333333333333335</v>
      </c>
      <c r="CK23" s="295">
        <v>2</v>
      </c>
      <c r="CL23" s="292">
        <v>1.8333333333333335</v>
      </c>
      <c r="CM23" s="295">
        <v>5.0416666666666661</v>
      </c>
      <c r="CN23" s="295">
        <v>1.7916666666666667</v>
      </c>
      <c r="CO23" s="292">
        <v>3.2499999999999991</v>
      </c>
      <c r="CP23" s="361"/>
      <c r="CQ23" s="355"/>
      <c r="CR23" s="295"/>
      <c r="CS23" s="295"/>
      <c r="CT23" s="295"/>
      <c r="CU23" s="295">
        <v>3.5</v>
      </c>
      <c r="CV23" s="295">
        <v>2.0909090909090908</v>
      </c>
      <c r="CW23" s="295">
        <v>2.1666666666666665</v>
      </c>
      <c r="CX23" s="295">
        <v>2</v>
      </c>
      <c r="CY23" s="295"/>
      <c r="CZ23" s="295"/>
      <c r="DA23" s="295"/>
      <c r="DB23" s="292"/>
      <c r="DC23" s="295">
        <v>2.7954545454545454</v>
      </c>
      <c r="DD23" s="295">
        <v>2.083333333333333</v>
      </c>
      <c r="DE23" s="292">
        <v>0.71212121212121238</v>
      </c>
      <c r="DG23" s="361"/>
      <c r="DH23" s="295">
        <f t="shared" si="0"/>
        <v>0</v>
      </c>
      <c r="DI23" s="295">
        <f t="shared" si="0"/>
        <v>0</v>
      </c>
      <c r="DJ23" s="292">
        <f t="shared" si="4"/>
        <v>0</v>
      </c>
      <c r="DK23" s="295">
        <f t="shared" si="1"/>
        <v>0</v>
      </c>
      <c r="DL23" s="295">
        <f t="shared" si="1"/>
        <v>0</v>
      </c>
      <c r="DM23" s="292">
        <f t="shared" si="5"/>
        <v>0</v>
      </c>
      <c r="DN23" s="296">
        <f t="shared" si="6"/>
        <v>0</v>
      </c>
      <c r="DO23" s="295">
        <f t="shared" si="2"/>
        <v>0</v>
      </c>
      <c r="DP23" s="295">
        <f t="shared" si="2"/>
        <v>0</v>
      </c>
      <c r="DQ23" s="295">
        <f t="shared" si="2"/>
        <v>0</v>
      </c>
      <c r="DR23" s="295">
        <f t="shared" si="2"/>
        <v>0</v>
      </c>
      <c r="DS23" s="292">
        <f t="shared" si="7"/>
        <v>0</v>
      </c>
      <c r="DT23" s="295">
        <f t="shared" si="3"/>
        <v>0</v>
      </c>
      <c r="DU23" s="295">
        <f t="shared" si="3"/>
        <v>0</v>
      </c>
      <c r="DV23" s="295">
        <f t="shared" si="3"/>
        <v>0</v>
      </c>
      <c r="DW23" s="295">
        <f t="shared" si="3"/>
        <v>0</v>
      </c>
      <c r="DX23" s="292">
        <f t="shared" si="8"/>
        <v>0</v>
      </c>
      <c r="DY23" s="296">
        <f t="shared" si="9"/>
        <v>0</v>
      </c>
      <c r="DZ23" s="361"/>
      <c r="EA23" s="295">
        <v>0</v>
      </c>
      <c r="EB23" s="295">
        <v>0</v>
      </c>
      <c r="EC23" s="295">
        <v>0</v>
      </c>
      <c r="ED23" s="295">
        <v>0</v>
      </c>
      <c r="EE23" s="295">
        <v>0</v>
      </c>
      <c r="EF23" s="295">
        <v>0</v>
      </c>
      <c r="EG23" s="295">
        <v>0</v>
      </c>
      <c r="EH23" s="295">
        <v>0</v>
      </c>
      <c r="EI23" s="295">
        <v>0</v>
      </c>
      <c r="EJ23" s="295">
        <v>0</v>
      </c>
      <c r="EK23" s="295">
        <v>0</v>
      </c>
      <c r="EL23" s="295">
        <v>0</v>
      </c>
      <c r="EN23" s="290">
        <v>20</v>
      </c>
      <c r="EO23" s="290">
        <v>0</v>
      </c>
      <c r="EP23" s="290">
        <v>0</v>
      </c>
      <c r="EQ23" s="290">
        <v>0</v>
      </c>
      <c r="ER23" s="290">
        <v>0</v>
      </c>
      <c r="ES23" s="290">
        <v>20</v>
      </c>
      <c r="ET23" s="290">
        <v>0</v>
      </c>
      <c r="EU23" s="290">
        <v>0</v>
      </c>
      <c r="EV23" s="290">
        <v>0</v>
      </c>
      <c r="EW23" s="290">
        <v>0</v>
      </c>
      <c r="EY23" s="290">
        <v>20</v>
      </c>
      <c r="EZ23" s="290">
        <v>0</v>
      </c>
      <c r="FA23" s="290">
        <v>0</v>
      </c>
      <c r="FB23" s="290">
        <v>20</v>
      </c>
      <c r="FC23" s="290">
        <v>0</v>
      </c>
      <c r="FD23" s="290">
        <v>0</v>
      </c>
      <c r="FE23" s="290">
        <v>20</v>
      </c>
      <c r="FF23" s="290">
        <v>0</v>
      </c>
      <c r="FG23" s="290">
        <v>0</v>
      </c>
      <c r="FH23" s="290">
        <v>20</v>
      </c>
      <c r="FI23" s="290">
        <v>0</v>
      </c>
      <c r="FJ23" s="290">
        <v>0</v>
      </c>
      <c r="FL23" s="290">
        <v>20</v>
      </c>
      <c r="FM23" s="290">
        <v>0</v>
      </c>
      <c r="FN23" s="290">
        <v>0</v>
      </c>
      <c r="FO23" s="290">
        <v>20</v>
      </c>
      <c r="FP23" s="290">
        <v>0</v>
      </c>
      <c r="FQ23" s="290">
        <v>0</v>
      </c>
      <c r="FR23" s="290">
        <v>20</v>
      </c>
      <c r="FS23" s="290">
        <v>0</v>
      </c>
      <c r="FT23" s="290">
        <v>0</v>
      </c>
      <c r="FU23" s="290">
        <v>20</v>
      </c>
      <c r="FV23" s="290">
        <v>0</v>
      </c>
      <c r="FW23" s="290">
        <v>0</v>
      </c>
      <c r="FX23" s="398"/>
      <c r="FY23" s="49">
        <v>4.3478260869565215</v>
      </c>
      <c r="FZ23" s="49">
        <v>4.75</v>
      </c>
      <c r="GA23" s="49">
        <v>3.7826086956521738</v>
      </c>
      <c r="GB23" s="49">
        <v>4.125</v>
      </c>
      <c r="GC23"/>
      <c r="GD23"/>
      <c r="GE23"/>
      <c r="GF23"/>
      <c r="GG23"/>
      <c r="GH23" s="49">
        <f t="shared" si="10"/>
        <v>4.5489130434782608</v>
      </c>
      <c r="GI23" s="49">
        <f t="shared" si="11"/>
        <v>3.9538043478260869</v>
      </c>
      <c r="GJ23" s="49">
        <f t="shared" si="12"/>
        <v>0.59510869565217384</v>
      </c>
    </row>
    <row r="24" spans="1:192">
      <c r="A24" s="289" t="s">
        <v>1122</v>
      </c>
      <c r="B24" s="290">
        <v>21</v>
      </c>
      <c r="C24" s="290">
        <v>41</v>
      </c>
      <c r="D24" s="290" t="s">
        <v>408</v>
      </c>
      <c r="F24" s="290" t="s">
        <v>477</v>
      </c>
      <c r="G24" s="290" t="s">
        <v>458</v>
      </c>
      <c r="H24" s="290" t="s">
        <v>459</v>
      </c>
      <c r="I24" s="290" t="s">
        <v>508</v>
      </c>
      <c r="J24" s="290" t="s">
        <v>458</v>
      </c>
      <c r="K24" s="290" t="s">
        <v>509</v>
      </c>
      <c r="L24" s="328" t="s">
        <v>510</v>
      </c>
      <c r="M24" s="343" t="s">
        <v>318</v>
      </c>
      <c r="N24" s="289">
        <v>4</v>
      </c>
      <c r="O24" s="290">
        <v>6</v>
      </c>
      <c r="P24" s="290">
        <v>4</v>
      </c>
      <c r="Q24" s="290">
        <v>5</v>
      </c>
      <c r="R24" s="290">
        <v>6</v>
      </c>
      <c r="S24" s="290">
        <v>7</v>
      </c>
      <c r="T24" s="290">
        <v>8</v>
      </c>
      <c r="V24" s="290">
        <v>0</v>
      </c>
      <c r="X24" s="290">
        <v>4.5</v>
      </c>
      <c r="Y24" s="290">
        <v>7.5</v>
      </c>
      <c r="Z24" s="291">
        <v>-3</v>
      </c>
      <c r="AA24" s="361"/>
      <c r="AB24" s="349">
        <v>3</v>
      </c>
      <c r="AC24" s="290">
        <v>6</v>
      </c>
      <c r="AD24" s="290">
        <v>5</v>
      </c>
      <c r="AE24" s="290">
        <v>6</v>
      </c>
      <c r="AF24" s="290">
        <v>6</v>
      </c>
      <c r="AG24" s="290">
        <v>6</v>
      </c>
      <c r="AH24" s="290">
        <v>7</v>
      </c>
      <c r="AJ24" s="290">
        <v>0</v>
      </c>
      <c r="AL24" s="290">
        <v>5.5</v>
      </c>
      <c r="AM24" s="290">
        <v>6.5</v>
      </c>
      <c r="AN24" s="291">
        <v>-1</v>
      </c>
      <c r="AO24" s="361"/>
      <c r="AP24" s="349">
        <v>2</v>
      </c>
      <c r="AQ24" s="290">
        <v>2</v>
      </c>
      <c r="AR24" s="290">
        <v>2</v>
      </c>
      <c r="AS24" s="290">
        <v>2</v>
      </c>
      <c r="AT24" s="290">
        <v>2</v>
      </c>
      <c r="AU24" s="290">
        <v>2</v>
      </c>
      <c r="AW24" s="290">
        <v>0</v>
      </c>
      <c r="AY24" s="290">
        <v>2</v>
      </c>
      <c r="AZ24" s="290">
        <v>2</v>
      </c>
      <c r="BA24" s="291">
        <v>0</v>
      </c>
      <c r="BB24" s="361"/>
      <c r="BC24" s="355">
        <v>29</v>
      </c>
      <c r="BD24" s="295">
        <v>59.137254901960787</v>
      </c>
      <c r="BE24" s="295">
        <v>0.17647058823529413</v>
      </c>
      <c r="BF24" s="295">
        <v>25.666666666666668</v>
      </c>
      <c r="BG24" s="295">
        <v>0.86274509803921573</v>
      </c>
      <c r="BH24" s="295">
        <v>0.17647058823529413</v>
      </c>
      <c r="BI24" s="295">
        <v>11.078431372549019</v>
      </c>
      <c r="BJ24" s="295">
        <v>0.5490196078431373</v>
      </c>
      <c r="BL24" s="355">
        <v>1.4771212547196624</v>
      </c>
      <c r="BM24" s="295">
        <v>1.7791435998845491</v>
      </c>
      <c r="BN24" s="295">
        <v>7.0581074285707285E-2</v>
      </c>
      <c r="BO24" s="295">
        <v>1.4259687322722812</v>
      </c>
      <c r="BP24" s="295">
        <v>0.2701534291909114</v>
      </c>
      <c r="BQ24" s="295">
        <v>7.0581074285707285E-2</v>
      </c>
      <c r="BR24" s="295">
        <v>1.0820105360664891</v>
      </c>
      <c r="BS24" s="295">
        <v>0.19005691519250509</v>
      </c>
      <c r="BT24" s="293"/>
      <c r="BU24" s="295">
        <v>0</v>
      </c>
      <c r="BV24" s="295"/>
      <c r="BW24" s="295">
        <v>1.4397969316958501</v>
      </c>
      <c r="BX24" s="295">
        <v>1.1013156912618758</v>
      </c>
      <c r="BY24" s="292">
        <v>0.33848124043397432</v>
      </c>
      <c r="BZ24" s="361"/>
      <c r="CA24" s="355">
        <v>5.166666666666667</v>
      </c>
      <c r="CB24" s="295">
        <v>4.166666666666667</v>
      </c>
      <c r="CC24" s="295">
        <v>3.4166666666666665</v>
      </c>
      <c r="CD24" s="295">
        <v>3.9166666666666665</v>
      </c>
      <c r="CE24" s="295">
        <v>5.5</v>
      </c>
      <c r="CF24" s="295">
        <v>4.666666666666667</v>
      </c>
      <c r="CG24" s="295">
        <v>4.5</v>
      </c>
      <c r="CH24" s="295">
        <v>3.4166666666666665</v>
      </c>
      <c r="CI24" s="295"/>
      <c r="CJ24" s="295">
        <v>4.666666666666667</v>
      </c>
      <c r="CK24" s="295">
        <v>3.6666666666666665</v>
      </c>
      <c r="CL24" s="292">
        <v>1.0000000000000004</v>
      </c>
      <c r="CM24" s="295">
        <v>5.0833333333333339</v>
      </c>
      <c r="CN24" s="295">
        <v>3.958333333333333</v>
      </c>
      <c r="CO24" s="292">
        <v>1.1250000000000009</v>
      </c>
      <c r="CP24" s="361"/>
      <c r="CQ24" s="355"/>
      <c r="CR24" s="295"/>
      <c r="CS24" s="295"/>
      <c r="CT24" s="295"/>
      <c r="CU24" s="295">
        <v>2.9166666666666665</v>
      </c>
      <c r="CV24" s="295">
        <v>3.6666666666666665</v>
      </c>
      <c r="CW24" s="295">
        <v>3.8333333333333335</v>
      </c>
      <c r="CX24" s="295">
        <v>2.9166666666666665</v>
      </c>
      <c r="CY24" s="295"/>
      <c r="CZ24" s="295"/>
      <c r="DA24" s="295"/>
      <c r="DB24" s="292"/>
      <c r="DC24" s="295">
        <v>3.2916666666666665</v>
      </c>
      <c r="DD24" s="295">
        <v>3.375</v>
      </c>
      <c r="DE24" s="292">
        <v>-8.3333333333333481E-2</v>
      </c>
      <c r="DG24" s="361"/>
      <c r="DH24" s="295">
        <f t="shared" si="0"/>
        <v>0</v>
      </c>
      <c r="DI24" s="295">
        <f t="shared" si="0"/>
        <v>0</v>
      </c>
      <c r="DJ24" s="292">
        <f t="shared" si="4"/>
        <v>0</v>
      </c>
      <c r="DK24" s="295">
        <f t="shared" si="1"/>
        <v>0</v>
      </c>
      <c r="DL24" s="295">
        <f t="shared" si="1"/>
        <v>0</v>
      </c>
      <c r="DM24" s="292">
        <f t="shared" si="5"/>
        <v>0</v>
      </c>
      <c r="DN24" s="296">
        <f t="shared" si="6"/>
        <v>0</v>
      </c>
      <c r="DO24" s="295">
        <f t="shared" si="2"/>
        <v>0.31756042929152134</v>
      </c>
      <c r="DP24" s="295">
        <f t="shared" si="2"/>
        <v>0</v>
      </c>
      <c r="DQ24" s="295">
        <f t="shared" si="2"/>
        <v>0</v>
      </c>
      <c r="DR24" s="295">
        <f t="shared" si="2"/>
        <v>0</v>
      </c>
      <c r="DS24" s="292">
        <f t="shared" si="7"/>
        <v>7.9390107322880335E-2</v>
      </c>
      <c r="DT24" s="295">
        <f t="shared" si="3"/>
        <v>0</v>
      </c>
      <c r="DU24" s="295">
        <f t="shared" si="3"/>
        <v>0</v>
      </c>
      <c r="DV24" s="295">
        <f t="shared" si="3"/>
        <v>0</v>
      </c>
      <c r="DW24" s="295">
        <f t="shared" si="3"/>
        <v>0</v>
      </c>
      <c r="DX24" s="292">
        <f t="shared" si="8"/>
        <v>0</v>
      </c>
      <c r="DY24" s="296">
        <f t="shared" si="9"/>
        <v>7.9390107322880335E-2</v>
      </c>
      <c r="DZ24" s="361"/>
      <c r="EA24" s="295">
        <v>0</v>
      </c>
      <c r="EB24" s="295">
        <v>0</v>
      </c>
      <c r="EC24" s="295">
        <v>0</v>
      </c>
      <c r="ED24" s="295">
        <v>0</v>
      </c>
      <c r="EE24" s="295">
        <v>2.5</v>
      </c>
      <c r="EF24" s="295">
        <v>0</v>
      </c>
      <c r="EG24" s="295">
        <v>0</v>
      </c>
      <c r="EH24" s="295">
        <v>0</v>
      </c>
      <c r="EI24" s="295">
        <v>0</v>
      </c>
      <c r="EJ24" s="295">
        <v>0</v>
      </c>
      <c r="EK24" s="295">
        <v>0</v>
      </c>
      <c r="EL24" s="295">
        <v>0</v>
      </c>
      <c r="EN24" s="290">
        <v>20</v>
      </c>
      <c r="EO24" s="290">
        <v>0</v>
      </c>
      <c r="EP24" s="290">
        <v>0</v>
      </c>
      <c r="EQ24" s="290">
        <v>0</v>
      </c>
      <c r="ER24" s="290">
        <v>0</v>
      </c>
      <c r="ES24" s="290">
        <v>20</v>
      </c>
      <c r="ET24" s="290">
        <v>0</v>
      </c>
      <c r="EU24" s="290">
        <v>0</v>
      </c>
      <c r="EV24" s="290">
        <v>0</v>
      </c>
      <c r="EW24" s="290">
        <v>0</v>
      </c>
      <c r="EY24" s="290">
        <v>20</v>
      </c>
      <c r="EZ24" s="290">
        <v>0</v>
      </c>
      <c r="FA24" s="290">
        <v>0</v>
      </c>
      <c r="FB24" s="290">
        <v>20</v>
      </c>
      <c r="FC24" s="290">
        <v>1</v>
      </c>
      <c r="FD24" s="290">
        <v>0</v>
      </c>
      <c r="FE24" s="290">
        <v>20</v>
      </c>
      <c r="FF24" s="290">
        <v>0</v>
      </c>
      <c r="FG24" s="290">
        <v>0</v>
      </c>
      <c r="FH24" s="290">
        <v>20</v>
      </c>
      <c r="FI24" s="290">
        <v>0</v>
      </c>
      <c r="FJ24" s="290">
        <v>0</v>
      </c>
      <c r="FL24" s="290">
        <v>20</v>
      </c>
      <c r="FM24" s="290">
        <v>0</v>
      </c>
      <c r="FN24" s="290">
        <v>0</v>
      </c>
      <c r="FO24" s="290">
        <v>20</v>
      </c>
      <c r="FP24" s="290">
        <v>0</v>
      </c>
      <c r="FQ24" s="290">
        <v>0</v>
      </c>
      <c r="FR24" s="290">
        <v>20</v>
      </c>
      <c r="FS24" s="290">
        <v>0</v>
      </c>
      <c r="FT24" s="290">
        <v>0</v>
      </c>
      <c r="FU24" s="290">
        <v>20</v>
      </c>
      <c r="FV24" s="290">
        <v>0</v>
      </c>
      <c r="FW24" s="290">
        <v>0</v>
      </c>
      <c r="FX24" s="398"/>
      <c r="FY24" s="49">
        <v>5.75</v>
      </c>
      <c r="FZ24" s="49">
        <v>5.3913043478260869</v>
      </c>
      <c r="GA24" s="49">
        <v>5.666666666666667</v>
      </c>
      <c r="GB24" s="49">
        <v>5.916666666666667</v>
      </c>
      <c r="GC24"/>
      <c r="GD24"/>
      <c r="GE24"/>
      <c r="GF24"/>
      <c r="GG24"/>
      <c r="GH24" s="49">
        <f t="shared" si="10"/>
        <v>5.570652173913043</v>
      </c>
      <c r="GI24" s="49">
        <f t="shared" si="11"/>
        <v>5.791666666666667</v>
      </c>
      <c r="GJ24" s="49">
        <f t="shared" si="12"/>
        <v>-0.22101449275362395</v>
      </c>
    </row>
    <row r="25" spans="1:192">
      <c r="A25" s="289" t="s">
        <v>1122</v>
      </c>
      <c r="B25" s="290">
        <v>22</v>
      </c>
      <c r="C25" s="290">
        <v>44</v>
      </c>
      <c r="D25" s="290" t="s">
        <v>409</v>
      </c>
      <c r="F25" s="290" t="s">
        <v>577</v>
      </c>
      <c r="G25" s="290" t="s">
        <v>150</v>
      </c>
      <c r="H25" s="290" t="s">
        <v>598</v>
      </c>
      <c r="I25" s="290" t="s">
        <v>511</v>
      </c>
      <c r="J25" s="290" t="s">
        <v>151</v>
      </c>
      <c r="K25" s="290" t="s">
        <v>331</v>
      </c>
      <c r="L25" s="328" t="s">
        <v>332</v>
      </c>
      <c r="M25" s="343" t="s">
        <v>319</v>
      </c>
      <c r="N25" s="289">
        <v>6</v>
      </c>
      <c r="O25" s="290">
        <v>5</v>
      </c>
      <c r="P25" s="290">
        <v>5</v>
      </c>
      <c r="Q25" s="290">
        <v>7</v>
      </c>
      <c r="R25" s="290">
        <v>5</v>
      </c>
      <c r="S25" s="290">
        <v>8</v>
      </c>
      <c r="T25" s="290">
        <v>9</v>
      </c>
      <c r="V25" s="290">
        <v>0</v>
      </c>
      <c r="X25" s="290">
        <v>6</v>
      </c>
      <c r="Y25" s="290">
        <v>8.5</v>
      </c>
      <c r="Z25" s="291">
        <v>-2.5</v>
      </c>
      <c r="AA25" s="361"/>
      <c r="AB25" s="349">
        <v>6</v>
      </c>
      <c r="AC25" s="290">
        <v>5</v>
      </c>
      <c r="AD25" s="290">
        <v>4</v>
      </c>
      <c r="AE25" s="290">
        <v>5</v>
      </c>
      <c r="AF25" s="290">
        <v>5</v>
      </c>
      <c r="AG25" s="290">
        <v>7</v>
      </c>
      <c r="AH25" s="290">
        <v>8</v>
      </c>
      <c r="AJ25" s="290">
        <v>0</v>
      </c>
      <c r="AL25" s="290">
        <v>4.5</v>
      </c>
      <c r="AM25" s="290">
        <v>7.5</v>
      </c>
      <c r="AN25" s="291">
        <v>-3</v>
      </c>
      <c r="AO25" s="361"/>
      <c r="AP25" s="349">
        <v>1</v>
      </c>
      <c r="AQ25" s="290">
        <v>2</v>
      </c>
      <c r="AR25" s="290">
        <v>2</v>
      </c>
      <c r="AS25" s="290">
        <v>1</v>
      </c>
      <c r="AT25" s="290">
        <v>2</v>
      </c>
      <c r="AU25" s="290">
        <v>2</v>
      </c>
      <c r="AW25" s="290">
        <v>0</v>
      </c>
      <c r="AY25" s="290">
        <v>2</v>
      </c>
      <c r="AZ25" s="290">
        <v>2</v>
      </c>
      <c r="BA25" s="291">
        <v>0</v>
      </c>
      <c r="BB25" s="361"/>
      <c r="BC25" s="355">
        <v>0.50980392156862742</v>
      </c>
      <c r="BD25" s="295">
        <v>14.96078431372549</v>
      </c>
      <c r="BE25" s="295">
        <v>38.490196078431374</v>
      </c>
      <c r="BF25" s="295">
        <v>4.6274509803921573</v>
      </c>
      <c r="BG25" s="295">
        <v>0.11764705882352941</v>
      </c>
      <c r="BH25" s="295">
        <v>38.490196078431374</v>
      </c>
      <c r="BI25" s="295">
        <v>0.70588235294117652</v>
      </c>
      <c r="BJ25" s="295">
        <v>5.8823529411764705E-2</v>
      </c>
      <c r="BL25" s="355">
        <v>0.17892054907454549</v>
      </c>
      <c r="BM25" s="295">
        <v>1.2030542287912649</v>
      </c>
      <c r="BN25" s="295">
        <v>1.5964892901196628</v>
      </c>
      <c r="BO25" s="295">
        <v>0.750311720636056</v>
      </c>
      <c r="BP25" s="295">
        <v>4.8304679574555046E-2</v>
      </c>
      <c r="BQ25" s="295">
        <v>1.5964892901196628</v>
      </c>
      <c r="BR25" s="295">
        <v>0.2319490765206822</v>
      </c>
      <c r="BS25" s="295">
        <v>2.4823583725032145E-2</v>
      </c>
      <c r="BT25" s="293"/>
      <c r="BU25" s="295">
        <v>0</v>
      </c>
      <c r="BV25" s="295"/>
      <c r="BW25" s="295">
        <v>0.75929744425617307</v>
      </c>
      <c r="BX25" s="295">
        <v>0.24667233334138849</v>
      </c>
      <c r="BY25" s="292">
        <v>0.51262511091478458</v>
      </c>
      <c r="BZ25" s="361"/>
      <c r="CA25" s="355">
        <v>3.25</v>
      </c>
      <c r="CB25" s="295">
        <v>4.25</v>
      </c>
      <c r="CC25" s="295">
        <v>1.25</v>
      </c>
      <c r="CD25" s="295">
        <v>1.3333333333333333</v>
      </c>
      <c r="CE25" s="295">
        <v>3.8333333333333335</v>
      </c>
      <c r="CF25" s="295">
        <v>4</v>
      </c>
      <c r="CG25" s="295">
        <v>1</v>
      </c>
      <c r="CH25" s="295">
        <v>1.5</v>
      </c>
      <c r="CI25" s="295"/>
      <c r="CJ25" s="295">
        <v>3.75</v>
      </c>
      <c r="CK25" s="295">
        <v>1.2916666666666665</v>
      </c>
      <c r="CL25" s="292">
        <v>2.4583333333333335</v>
      </c>
      <c r="CM25" s="295">
        <v>3.916666666666667</v>
      </c>
      <c r="CN25" s="295">
        <v>1.25</v>
      </c>
      <c r="CO25" s="292">
        <v>2.666666666666667</v>
      </c>
      <c r="CP25" s="361"/>
      <c r="CQ25" s="355"/>
      <c r="CR25" s="295"/>
      <c r="CS25" s="295"/>
      <c r="CT25" s="295"/>
      <c r="CU25" s="295">
        <v>3.0833333333333335</v>
      </c>
      <c r="CV25" s="295">
        <v>2.3333333333333335</v>
      </c>
      <c r="CW25" s="295">
        <v>2.1666666666666665</v>
      </c>
      <c r="CX25" s="295">
        <v>2.25</v>
      </c>
      <c r="CY25" s="295"/>
      <c r="CZ25" s="295"/>
      <c r="DA25" s="295"/>
      <c r="DB25" s="292"/>
      <c r="DC25" s="295">
        <v>2.7083333333333335</v>
      </c>
      <c r="DD25" s="295">
        <v>2.208333333333333</v>
      </c>
      <c r="DE25" s="292">
        <v>0.50000000000000044</v>
      </c>
      <c r="DG25" s="361"/>
      <c r="DH25" s="295">
        <f t="shared" si="0"/>
        <v>0</v>
      </c>
      <c r="DI25" s="295">
        <f t="shared" si="0"/>
        <v>0</v>
      </c>
      <c r="DJ25" s="292">
        <f t="shared" si="4"/>
        <v>0</v>
      </c>
      <c r="DK25" s="295">
        <f t="shared" si="1"/>
        <v>0</v>
      </c>
      <c r="DL25" s="295">
        <f t="shared" si="1"/>
        <v>0</v>
      </c>
      <c r="DM25" s="292">
        <f t="shared" si="5"/>
        <v>0</v>
      </c>
      <c r="DN25" s="296">
        <f t="shared" si="6"/>
        <v>0</v>
      </c>
      <c r="DO25" s="295">
        <f t="shared" si="2"/>
        <v>0</v>
      </c>
      <c r="DP25" s="295">
        <f t="shared" si="2"/>
        <v>0</v>
      </c>
      <c r="DQ25" s="295">
        <f t="shared" si="2"/>
        <v>0</v>
      </c>
      <c r="DR25" s="295">
        <f t="shared" si="2"/>
        <v>0</v>
      </c>
      <c r="DS25" s="292">
        <f t="shared" si="7"/>
        <v>0</v>
      </c>
      <c r="DT25" s="295">
        <f t="shared" si="3"/>
        <v>0</v>
      </c>
      <c r="DU25" s="295">
        <f t="shared" si="3"/>
        <v>0</v>
      </c>
      <c r="DV25" s="295">
        <f t="shared" si="3"/>
        <v>0</v>
      </c>
      <c r="DW25" s="295">
        <f t="shared" si="3"/>
        <v>0</v>
      </c>
      <c r="DX25" s="292">
        <f t="shared" si="8"/>
        <v>0</v>
      </c>
      <c r="DY25" s="296">
        <f t="shared" si="9"/>
        <v>0</v>
      </c>
      <c r="DZ25" s="361"/>
      <c r="EA25" s="295">
        <v>0</v>
      </c>
      <c r="EB25" s="295">
        <v>0</v>
      </c>
      <c r="EC25" s="295">
        <v>0</v>
      </c>
      <c r="ED25" s="295">
        <v>0</v>
      </c>
      <c r="EE25" s="295">
        <v>0</v>
      </c>
      <c r="EF25" s="295">
        <v>0</v>
      </c>
      <c r="EG25" s="295">
        <v>0</v>
      </c>
      <c r="EH25" s="295">
        <v>0</v>
      </c>
      <c r="EI25" s="295">
        <v>0</v>
      </c>
      <c r="EJ25" s="295">
        <v>0</v>
      </c>
      <c r="EK25" s="295">
        <v>0</v>
      </c>
      <c r="EL25" s="295">
        <v>0</v>
      </c>
      <c r="EN25" s="290">
        <v>20</v>
      </c>
      <c r="EO25" s="290">
        <v>0</v>
      </c>
      <c r="EP25" s="290">
        <v>0</v>
      </c>
      <c r="EQ25" s="290">
        <v>0</v>
      </c>
      <c r="ER25" s="290">
        <v>0</v>
      </c>
      <c r="ES25" s="290">
        <v>20</v>
      </c>
      <c r="ET25" s="290">
        <v>0</v>
      </c>
      <c r="EU25" s="290">
        <v>0</v>
      </c>
      <c r="EV25" s="290">
        <v>0</v>
      </c>
      <c r="EW25" s="290">
        <v>0</v>
      </c>
      <c r="EY25" s="290">
        <v>20</v>
      </c>
      <c r="EZ25" s="290">
        <v>0</v>
      </c>
      <c r="FA25" s="290">
        <v>0</v>
      </c>
      <c r="FB25" s="290">
        <v>20</v>
      </c>
      <c r="FC25" s="290">
        <v>0</v>
      </c>
      <c r="FD25" s="290">
        <v>0</v>
      </c>
      <c r="FE25" s="290">
        <v>20</v>
      </c>
      <c r="FF25" s="290">
        <v>0</v>
      </c>
      <c r="FG25" s="290">
        <v>0</v>
      </c>
      <c r="FH25" s="290">
        <v>20</v>
      </c>
      <c r="FI25" s="290">
        <v>0</v>
      </c>
      <c r="FJ25" s="290">
        <v>0</v>
      </c>
      <c r="FL25" s="290">
        <v>20</v>
      </c>
      <c r="FM25" s="290">
        <v>0</v>
      </c>
      <c r="FN25" s="290">
        <v>0</v>
      </c>
      <c r="FO25" s="290">
        <v>20</v>
      </c>
      <c r="FP25" s="290">
        <v>0</v>
      </c>
      <c r="FQ25" s="290">
        <v>0</v>
      </c>
      <c r="FR25" s="290">
        <v>20</v>
      </c>
      <c r="FS25" s="290">
        <v>0</v>
      </c>
      <c r="FT25" s="290">
        <v>0</v>
      </c>
      <c r="FU25" s="290">
        <v>20</v>
      </c>
      <c r="FV25" s="290">
        <v>0</v>
      </c>
      <c r="FW25" s="290">
        <v>0</v>
      </c>
      <c r="FX25" s="398"/>
      <c r="FY25" s="49">
        <v>4.833333333333333</v>
      </c>
      <c r="FZ25" s="49">
        <v>4.541666666666667</v>
      </c>
      <c r="GA25" s="49">
        <v>4.166666666666667</v>
      </c>
      <c r="GB25" s="49">
        <v>4.041666666666667</v>
      </c>
      <c r="GC25"/>
      <c r="GD25"/>
      <c r="GE25"/>
      <c r="GF25"/>
      <c r="GG25"/>
      <c r="GH25" s="49">
        <f t="shared" si="10"/>
        <v>4.6875</v>
      </c>
      <c r="GI25" s="49">
        <f t="shared" si="11"/>
        <v>4.104166666666667</v>
      </c>
      <c r="GJ25" s="49">
        <f t="shared" si="12"/>
        <v>0.58333333333333304</v>
      </c>
    </row>
    <row r="26" spans="1:192">
      <c r="A26" s="289" t="s">
        <v>1122</v>
      </c>
      <c r="B26" s="290">
        <v>23</v>
      </c>
      <c r="C26" s="290">
        <v>45</v>
      </c>
      <c r="D26" s="290" t="s">
        <v>490</v>
      </c>
      <c r="F26" s="290" t="s">
        <v>477</v>
      </c>
      <c r="G26" s="290" t="s">
        <v>333</v>
      </c>
      <c r="H26" s="290" t="s">
        <v>334</v>
      </c>
      <c r="I26" s="290" t="s">
        <v>335</v>
      </c>
      <c r="J26" s="290" t="s">
        <v>333</v>
      </c>
      <c r="K26" s="290" t="s">
        <v>336</v>
      </c>
      <c r="L26" s="328" t="s">
        <v>93</v>
      </c>
      <c r="M26" s="343" t="s">
        <v>320</v>
      </c>
      <c r="N26" s="289">
        <v>4</v>
      </c>
      <c r="O26" s="290">
        <v>7</v>
      </c>
      <c r="P26" s="290">
        <v>6</v>
      </c>
      <c r="Q26" s="290">
        <v>7</v>
      </c>
      <c r="R26" s="290">
        <v>7</v>
      </c>
      <c r="S26" s="290">
        <v>7</v>
      </c>
      <c r="T26" s="290">
        <v>8</v>
      </c>
      <c r="V26" s="290">
        <v>0</v>
      </c>
      <c r="X26" s="290">
        <v>6.5</v>
      </c>
      <c r="Y26" s="290">
        <v>7.5</v>
      </c>
      <c r="Z26" s="291">
        <v>-1</v>
      </c>
      <c r="AA26" s="361"/>
      <c r="AB26" s="349">
        <v>3</v>
      </c>
      <c r="AC26" s="290">
        <v>5</v>
      </c>
      <c r="AD26" s="290">
        <v>5</v>
      </c>
      <c r="AE26" s="290">
        <v>6</v>
      </c>
      <c r="AF26" s="290">
        <v>5</v>
      </c>
      <c r="AG26" s="290">
        <v>6</v>
      </c>
      <c r="AH26" s="290">
        <v>7</v>
      </c>
      <c r="AJ26" s="290">
        <v>0</v>
      </c>
      <c r="AL26" s="290">
        <v>5.5</v>
      </c>
      <c r="AM26" s="290">
        <v>6.5</v>
      </c>
      <c r="AN26" s="291">
        <v>-1</v>
      </c>
      <c r="AO26" s="361"/>
      <c r="AP26" s="349">
        <v>1</v>
      </c>
      <c r="AQ26" s="290">
        <v>2</v>
      </c>
      <c r="AR26" s="290">
        <v>2</v>
      </c>
      <c r="AS26" s="290">
        <v>1</v>
      </c>
      <c r="AT26" s="290">
        <v>2</v>
      </c>
      <c r="AU26" s="290">
        <v>2</v>
      </c>
      <c r="AW26" s="290">
        <v>0</v>
      </c>
      <c r="AY26" s="290">
        <v>2</v>
      </c>
      <c r="AZ26" s="290">
        <v>2</v>
      </c>
      <c r="BA26" s="291">
        <v>0</v>
      </c>
      <c r="BB26" s="361"/>
      <c r="BC26" s="355">
        <v>6.0588235294117645</v>
      </c>
      <c r="BD26" s="295">
        <v>59.137254901960787</v>
      </c>
      <c r="BE26" s="295">
        <v>1.2549019607843137</v>
      </c>
      <c r="BF26" s="295">
        <v>9.9411764705882355</v>
      </c>
      <c r="BG26" s="295">
        <v>2.784313725490196</v>
      </c>
      <c r="BH26" s="295">
        <v>1.2549019607843137</v>
      </c>
      <c r="BI26" s="295">
        <v>0.92156862745098034</v>
      </c>
      <c r="BJ26" s="295">
        <v>0.39215686274509803</v>
      </c>
      <c r="BL26" s="355">
        <v>0.84873232466935089</v>
      </c>
      <c r="BM26" s="295">
        <v>1.7791435998845491</v>
      </c>
      <c r="BN26" s="295">
        <v>0.35312766425567532</v>
      </c>
      <c r="BO26" s="295">
        <v>1.0390640228396424</v>
      </c>
      <c r="BP26" s="295">
        <v>0.57798713290983739</v>
      </c>
      <c r="BQ26" s="295">
        <v>0.35312766425567532</v>
      </c>
      <c r="BR26" s="295">
        <v>0.28365589959455845</v>
      </c>
      <c r="BS26" s="295">
        <v>0.14368817262113889</v>
      </c>
      <c r="BT26" s="293"/>
      <c r="BU26" s="295">
        <v>0</v>
      </c>
      <c r="BV26" s="295"/>
      <c r="BW26" s="295">
        <v>1.1375278639163204</v>
      </c>
      <c r="BX26" s="295">
        <v>0.364311831208189</v>
      </c>
      <c r="BY26" s="292">
        <v>0.77321603270813144</v>
      </c>
      <c r="BZ26" s="361"/>
      <c r="CA26" s="355">
        <v>4.166666666666667</v>
      </c>
      <c r="CB26" s="295">
        <v>3.5833333333333335</v>
      </c>
      <c r="CC26" s="295">
        <v>1.5833333333333333</v>
      </c>
      <c r="CD26" s="295">
        <v>2.8333333333333335</v>
      </c>
      <c r="CE26" s="295">
        <v>3.5</v>
      </c>
      <c r="CF26" s="295">
        <v>4.583333333333333</v>
      </c>
      <c r="CG26" s="295">
        <v>2.25</v>
      </c>
      <c r="CH26" s="295">
        <v>1.5</v>
      </c>
      <c r="CI26" s="295"/>
      <c r="CJ26" s="295">
        <v>3.875</v>
      </c>
      <c r="CK26" s="295">
        <v>2.2083333333333335</v>
      </c>
      <c r="CL26" s="292">
        <v>1.6666666666666665</v>
      </c>
      <c r="CM26" s="295">
        <v>4.0416666666666661</v>
      </c>
      <c r="CN26" s="295">
        <v>1.875</v>
      </c>
      <c r="CO26" s="292">
        <v>2.1666666666666661</v>
      </c>
      <c r="CP26" s="361"/>
      <c r="CQ26" s="355"/>
      <c r="CR26" s="295"/>
      <c r="CS26" s="295"/>
      <c r="CT26" s="295"/>
      <c r="CU26" s="295">
        <v>2.9166666666666665</v>
      </c>
      <c r="CV26" s="295">
        <v>3.4166666666666665</v>
      </c>
      <c r="CW26" s="295">
        <v>2.5833333333333335</v>
      </c>
      <c r="CX26" s="295">
        <v>3.5833333333333335</v>
      </c>
      <c r="CY26" s="295"/>
      <c r="CZ26" s="295"/>
      <c r="DA26" s="295"/>
      <c r="DB26" s="292"/>
      <c r="DC26" s="295">
        <v>3.1666666666666665</v>
      </c>
      <c r="DD26" s="295">
        <v>3.0833333333333335</v>
      </c>
      <c r="DE26" s="292">
        <v>8.3333333333333037E-2</v>
      </c>
      <c r="DG26" s="361"/>
      <c r="DH26" s="295">
        <f t="shared" si="0"/>
        <v>0</v>
      </c>
      <c r="DI26" s="295">
        <f t="shared" si="0"/>
        <v>0</v>
      </c>
      <c r="DJ26" s="292">
        <f t="shared" si="4"/>
        <v>0</v>
      </c>
      <c r="DK26" s="295">
        <f t="shared" si="1"/>
        <v>0</v>
      </c>
      <c r="DL26" s="295">
        <f t="shared" si="1"/>
        <v>0</v>
      </c>
      <c r="DM26" s="292">
        <f t="shared" si="5"/>
        <v>0</v>
      </c>
      <c r="DN26" s="296">
        <f t="shared" si="6"/>
        <v>0</v>
      </c>
      <c r="DO26" s="295">
        <f t="shared" si="2"/>
        <v>0</v>
      </c>
      <c r="DP26" s="295">
        <f t="shared" si="2"/>
        <v>0</v>
      </c>
      <c r="DQ26" s="295">
        <f t="shared" si="2"/>
        <v>0</v>
      </c>
      <c r="DR26" s="295">
        <f t="shared" si="2"/>
        <v>0</v>
      </c>
      <c r="DS26" s="292">
        <f t="shared" si="7"/>
        <v>0</v>
      </c>
      <c r="DT26" s="295">
        <f t="shared" si="3"/>
        <v>0</v>
      </c>
      <c r="DU26" s="295">
        <f t="shared" si="3"/>
        <v>0</v>
      </c>
      <c r="DV26" s="295">
        <f t="shared" si="3"/>
        <v>0</v>
      </c>
      <c r="DW26" s="295">
        <f t="shared" si="3"/>
        <v>0</v>
      </c>
      <c r="DX26" s="292">
        <f t="shared" si="8"/>
        <v>0</v>
      </c>
      <c r="DY26" s="296">
        <f t="shared" si="9"/>
        <v>0</v>
      </c>
      <c r="DZ26" s="361"/>
      <c r="EA26" s="295">
        <v>0</v>
      </c>
      <c r="EB26" s="295">
        <v>0</v>
      </c>
      <c r="EC26" s="295">
        <v>0</v>
      </c>
      <c r="ED26" s="295">
        <v>0</v>
      </c>
      <c r="EE26" s="295">
        <v>0</v>
      </c>
      <c r="EF26" s="295">
        <v>0</v>
      </c>
      <c r="EG26" s="295">
        <v>0</v>
      </c>
      <c r="EH26" s="295">
        <v>0</v>
      </c>
      <c r="EI26" s="295">
        <v>0</v>
      </c>
      <c r="EJ26" s="295">
        <v>0</v>
      </c>
      <c r="EK26" s="295">
        <v>0</v>
      </c>
      <c r="EL26" s="295">
        <v>0</v>
      </c>
      <c r="EN26" s="290">
        <v>20</v>
      </c>
      <c r="EO26" s="290">
        <v>0</v>
      </c>
      <c r="EP26" s="290">
        <v>0</v>
      </c>
      <c r="EQ26" s="290">
        <v>0</v>
      </c>
      <c r="ER26" s="290">
        <v>0</v>
      </c>
      <c r="ES26" s="290">
        <v>20</v>
      </c>
      <c r="ET26" s="290">
        <v>0</v>
      </c>
      <c r="EU26" s="290">
        <v>0</v>
      </c>
      <c r="EV26" s="290">
        <v>0</v>
      </c>
      <c r="EW26" s="290">
        <v>0</v>
      </c>
      <c r="EY26" s="290">
        <v>20</v>
      </c>
      <c r="EZ26" s="290">
        <v>0</v>
      </c>
      <c r="FA26" s="290">
        <v>0</v>
      </c>
      <c r="FB26" s="290">
        <v>20</v>
      </c>
      <c r="FC26" s="290">
        <v>0</v>
      </c>
      <c r="FD26" s="290">
        <v>0</v>
      </c>
      <c r="FE26" s="290">
        <v>20</v>
      </c>
      <c r="FF26" s="290">
        <v>0</v>
      </c>
      <c r="FG26" s="290">
        <v>0</v>
      </c>
      <c r="FH26" s="290">
        <v>20</v>
      </c>
      <c r="FI26" s="290">
        <v>0</v>
      </c>
      <c r="FJ26" s="290">
        <v>0</v>
      </c>
      <c r="FL26" s="290">
        <v>20</v>
      </c>
      <c r="FM26" s="290">
        <v>0</v>
      </c>
      <c r="FN26" s="290">
        <v>0</v>
      </c>
      <c r="FO26" s="290">
        <v>20</v>
      </c>
      <c r="FP26" s="290">
        <v>0</v>
      </c>
      <c r="FQ26" s="290">
        <v>0</v>
      </c>
      <c r="FR26" s="290">
        <v>20</v>
      </c>
      <c r="FS26" s="290">
        <v>0</v>
      </c>
      <c r="FT26" s="290">
        <v>0</v>
      </c>
      <c r="FU26" s="290">
        <v>20</v>
      </c>
      <c r="FV26" s="290">
        <v>0</v>
      </c>
      <c r="FW26" s="290">
        <v>0</v>
      </c>
      <c r="FX26" s="398"/>
      <c r="FY26" s="49">
        <v>5.6521739130434785</v>
      </c>
      <c r="FZ26" s="49">
        <v>5.625</v>
      </c>
      <c r="GA26" s="49">
        <v>4.625</v>
      </c>
      <c r="GB26" s="49">
        <v>4.958333333333333</v>
      </c>
      <c r="GC26"/>
      <c r="GD26"/>
      <c r="GE26"/>
      <c r="GF26"/>
      <c r="GG26"/>
      <c r="GH26" s="49">
        <f t="shared" si="10"/>
        <v>5.6385869565217392</v>
      </c>
      <c r="GI26" s="49">
        <f t="shared" si="11"/>
        <v>4.7916666666666661</v>
      </c>
      <c r="GJ26" s="49">
        <f t="shared" si="12"/>
        <v>0.84692028985507317</v>
      </c>
    </row>
    <row r="27" spans="1:192" s="312" customFormat="1" ht="14" thickBot="1">
      <c r="A27" s="304" t="s">
        <v>1122</v>
      </c>
      <c r="B27" s="312">
        <v>24</v>
      </c>
      <c r="C27" s="312">
        <v>47</v>
      </c>
      <c r="D27" s="312" t="s">
        <v>504</v>
      </c>
      <c r="F27" s="312" t="s">
        <v>577</v>
      </c>
      <c r="G27" s="312" t="s">
        <v>256</v>
      </c>
      <c r="H27" s="312" t="s">
        <v>599</v>
      </c>
      <c r="I27" s="312" t="s">
        <v>402</v>
      </c>
      <c r="J27" s="312" t="s">
        <v>257</v>
      </c>
      <c r="K27" s="312" t="s">
        <v>258</v>
      </c>
      <c r="L27" s="330" t="s">
        <v>259</v>
      </c>
      <c r="M27" s="344" t="s">
        <v>224</v>
      </c>
      <c r="N27" s="304">
        <v>6</v>
      </c>
      <c r="O27" s="312">
        <v>5</v>
      </c>
      <c r="P27" s="312">
        <v>4</v>
      </c>
      <c r="Q27" s="312">
        <v>5</v>
      </c>
      <c r="R27" s="312">
        <v>5</v>
      </c>
      <c r="S27" s="312">
        <v>3</v>
      </c>
      <c r="T27" s="312">
        <v>4</v>
      </c>
      <c r="V27" s="312">
        <v>0</v>
      </c>
      <c r="X27" s="312">
        <v>4.5</v>
      </c>
      <c r="Y27" s="312">
        <v>3.5</v>
      </c>
      <c r="Z27" s="316">
        <v>1</v>
      </c>
      <c r="AA27" s="363"/>
      <c r="AB27" s="350">
        <v>6</v>
      </c>
      <c r="AC27" s="312">
        <v>4</v>
      </c>
      <c r="AD27" s="312">
        <v>4</v>
      </c>
      <c r="AE27" s="312">
        <v>5</v>
      </c>
      <c r="AF27" s="312">
        <v>4</v>
      </c>
      <c r="AG27" s="312">
        <v>3</v>
      </c>
      <c r="AH27" s="312">
        <v>4</v>
      </c>
      <c r="AJ27" s="312">
        <v>0</v>
      </c>
      <c r="AL27" s="312">
        <v>4.5</v>
      </c>
      <c r="AM27" s="312">
        <v>3.5</v>
      </c>
      <c r="AN27" s="316">
        <v>1</v>
      </c>
      <c r="AO27" s="363"/>
      <c r="AP27" s="350">
        <v>2</v>
      </c>
      <c r="AQ27" s="312">
        <v>1</v>
      </c>
      <c r="AR27" s="312">
        <v>1</v>
      </c>
      <c r="AS27" s="312">
        <v>2</v>
      </c>
      <c r="AT27" s="312">
        <v>1</v>
      </c>
      <c r="AU27" s="312">
        <v>1</v>
      </c>
      <c r="AW27" s="312">
        <v>0</v>
      </c>
      <c r="AY27" s="312">
        <v>1</v>
      </c>
      <c r="AZ27" s="312">
        <v>1</v>
      </c>
      <c r="BA27" s="316">
        <v>0</v>
      </c>
      <c r="BB27" s="363"/>
      <c r="BC27" s="356">
        <v>46.549019607843135</v>
      </c>
      <c r="BD27" s="317">
        <v>14.96078431372549</v>
      </c>
      <c r="BE27" s="317">
        <v>47.03921568627451</v>
      </c>
      <c r="BF27" s="317">
        <v>97.235294117647058</v>
      </c>
      <c r="BG27" s="317">
        <v>10.411764705882353</v>
      </c>
      <c r="BH27" s="317">
        <v>47.03921568627451</v>
      </c>
      <c r="BI27" s="317">
        <v>20.294117647058822</v>
      </c>
      <c r="BJ27" s="317">
        <v>7.3725490196078427</v>
      </c>
      <c r="BK27" s="330"/>
      <c r="BL27" s="356">
        <v>1.677141566840346</v>
      </c>
      <c r="BM27" s="317">
        <v>1.2030542287912649</v>
      </c>
      <c r="BN27" s="317">
        <v>1.6815959082665961</v>
      </c>
      <c r="BO27" s="317">
        <v>1.9922675497693094</v>
      </c>
      <c r="BP27" s="317">
        <v>1.0573528085519521</v>
      </c>
      <c r="BQ27" s="317">
        <v>1.6815959082665961</v>
      </c>
      <c r="BR27" s="317">
        <v>1.3282596491548917</v>
      </c>
      <c r="BS27" s="317">
        <v>0.92285769892708747</v>
      </c>
      <c r="BT27" s="325"/>
      <c r="BU27" s="317">
        <v>0</v>
      </c>
      <c r="BV27" s="317"/>
      <c r="BW27" s="317">
        <v>2.0360179740619673</v>
      </c>
      <c r="BX27" s="317">
        <v>1.4573771965239053</v>
      </c>
      <c r="BY27" s="319">
        <v>0.57864077753806198</v>
      </c>
      <c r="BZ27" s="363"/>
      <c r="CA27" s="356">
        <v>3.3333333333333335</v>
      </c>
      <c r="CB27" s="317">
        <v>2.5</v>
      </c>
      <c r="CC27" s="317">
        <v>1.9166666666666667</v>
      </c>
      <c r="CD27" s="317">
        <v>1.5833333333333333</v>
      </c>
      <c r="CE27" s="317">
        <v>3.25</v>
      </c>
      <c r="CF27" s="317">
        <v>2.9166666666666665</v>
      </c>
      <c r="CG27" s="317">
        <v>2.75</v>
      </c>
      <c r="CH27" s="317">
        <v>2.1666666666666665</v>
      </c>
      <c r="CI27" s="317"/>
      <c r="CJ27" s="317">
        <v>2.916666666666667</v>
      </c>
      <c r="CK27" s="317">
        <v>1.75</v>
      </c>
      <c r="CL27" s="319">
        <v>1.166666666666667</v>
      </c>
      <c r="CM27" s="317">
        <v>3.083333333333333</v>
      </c>
      <c r="CN27" s="317">
        <v>2.458333333333333</v>
      </c>
      <c r="CO27" s="319">
        <v>0.625</v>
      </c>
      <c r="CP27" s="363"/>
      <c r="CQ27" s="356"/>
      <c r="CR27" s="317"/>
      <c r="CS27" s="317"/>
      <c r="CT27" s="317"/>
      <c r="CU27" s="317">
        <v>2.4166666666666665</v>
      </c>
      <c r="CV27" s="317">
        <v>3</v>
      </c>
      <c r="CW27" s="317">
        <v>2.1666666666666665</v>
      </c>
      <c r="CX27" s="317">
        <v>2.0833333333333335</v>
      </c>
      <c r="CY27" s="317"/>
      <c r="CZ27" s="317"/>
      <c r="DA27" s="317"/>
      <c r="DB27" s="319"/>
      <c r="DC27" s="317">
        <v>2.708333333333333</v>
      </c>
      <c r="DD27" s="317">
        <v>2.125</v>
      </c>
      <c r="DE27" s="319">
        <v>0.58333333333333304</v>
      </c>
      <c r="DG27" s="363"/>
      <c r="DH27" s="317">
        <f t="shared" si="0"/>
        <v>0</v>
      </c>
      <c r="DI27" s="317">
        <f t="shared" si="0"/>
        <v>0</v>
      </c>
      <c r="DJ27" s="319">
        <f t="shared" si="4"/>
        <v>0</v>
      </c>
      <c r="DK27" s="317">
        <f t="shared" si="1"/>
        <v>0</v>
      </c>
      <c r="DL27" s="317">
        <f t="shared" si="1"/>
        <v>0</v>
      </c>
      <c r="DM27" s="319">
        <f t="shared" si="5"/>
        <v>0</v>
      </c>
      <c r="DN27" s="326">
        <f t="shared" si="6"/>
        <v>0</v>
      </c>
      <c r="DO27" s="317">
        <f t="shared" si="2"/>
        <v>0</v>
      </c>
      <c r="DP27" s="317">
        <f t="shared" si="2"/>
        <v>0</v>
      </c>
      <c r="DQ27" s="317">
        <f t="shared" si="2"/>
        <v>0</v>
      </c>
      <c r="DR27" s="317">
        <f t="shared" si="2"/>
        <v>0</v>
      </c>
      <c r="DS27" s="319">
        <f t="shared" si="7"/>
        <v>0</v>
      </c>
      <c r="DT27" s="317">
        <f t="shared" si="3"/>
        <v>0</v>
      </c>
      <c r="DU27" s="317">
        <f t="shared" si="3"/>
        <v>0</v>
      </c>
      <c r="DV27" s="317">
        <f t="shared" si="3"/>
        <v>0</v>
      </c>
      <c r="DW27" s="317">
        <f t="shared" si="3"/>
        <v>0</v>
      </c>
      <c r="DX27" s="319">
        <f t="shared" si="8"/>
        <v>0</v>
      </c>
      <c r="DY27" s="326">
        <f t="shared" si="9"/>
        <v>0</v>
      </c>
      <c r="DZ27" s="363"/>
      <c r="EA27" s="317">
        <v>0</v>
      </c>
      <c r="EB27" s="317">
        <v>0</v>
      </c>
      <c r="EC27" s="317">
        <v>0</v>
      </c>
      <c r="ED27" s="317">
        <v>0</v>
      </c>
      <c r="EE27" s="317">
        <v>0</v>
      </c>
      <c r="EF27" s="317">
        <v>0</v>
      </c>
      <c r="EG27" s="317">
        <v>0</v>
      </c>
      <c r="EH27" s="317">
        <v>0</v>
      </c>
      <c r="EI27" s="317">
        <v>0</v>
      </c>
      <c r="EJ27" s="317">
        <v>0</v>
      </c>
      <c r="EK27" s="317">
        <v>0</v>
      </c>
      <c r="EL27" s="317">
        <v>0</v>
      </c>
      <c r="EN27" s="312">
        <v>20</v>
      </c>
      <c r="EO27" s="312">
        <v>0</v>
      </c>
      <c r="EP27" s="312">
        <v>0</v>
      </c>
      <c r="EQ27" s="312">
        <v>0</v>
      </c>
      <c r="ER27" s="312">
        <v>0</v>
      </c>
      <c r="ES27" s="312">
        <v>20</v>
      </c>
      <c r="ET27" s="312">
        <v>0</v>
      </c>
      <c r="EU27" s="312">
        <v>0</v>
      </c>
      <c r="EV27" s="312">
        <v>0</v>
      </c>
      <c r="EW27" s="312">
        <v>0</v>
      </c>
      <c r="EY27" s="312">
        <v>20</v>
      </c>
      <c r="EZ27" s="312">
        <v>0</v>
      </c>
      <c r="FA27" s="312">
        <v>0</v>
      </c>
      <c r="FB27" s="312">
        <v>20</v>
      </c>
      <c r="FC27" s="312">
        <v>0</v>
      </c>
      <c r="FD27" s="312">
        <v>0</v>
      </c>
      <c r="FE27" s="312">
        <v>20</v>
      </c>
      <c r="FF27" s="312">
        <v>0</v>
      </c>
      <c r="FG27" s="312">
        <v>0</v>
      </c>
      <c r="FH27" s="312">
        <v>20</v>
      </c>
      <c r="FI27" s="312">
        <v>0</v>
      </c>
      <c r="FJ27" s="312">
        <v>0</v>
      </c>
      <c r="FL27" s="312">
        <v>20</v>
      </c>
      <c r="FM27" s="312">
        <v>0</v>
      </c>
      <c r="FN27" s="312">
        <v>0</v>
      </c>
      <c r="FO27" s="312">
        <v>20</v>
      </c>
      <c r="FP27" s="312">
        <v>0</v>
      </c>
      <c r="FQ27" s="312">
        <v>0</v>
      </c>
      <c r="FR27" s="312">
        <v>20</v>
      </c>
      <c r="FS27" s="312">
        <v>0</v>
      </c>
      <c r="FT27" s="312">
        <v>0</v>
      </c>
      <c r="FU27" s="312">
        <v>20</v>
      </c>
      <c r="FV27" s="312">
        <v>0</v>
      </c>
      <c r="FW27" s="312">
        <v>0</v>
      </c>
      <c r="FX27" s="399"/>
      <c r="FY27" s="60">
        <v>4.666666666666667</v>
      </c>
      <c r="FZ27" s="60">
        <v>4.416666666666667</v>
      </c>
      <c r="GA27" s="60">
        <v>5.333333333333333</v>
      </c>
      <c r="GB27" s="60">
        <v>4.416666666666667</v>
      </c>
      <c r="GC27" s="54"/>
      <c r="GD27" s="54"/>
      <c r="GE27" s="54"/>
      <c r="GF27" s="54"/>
      <c r="GG27" s="54"/>
      <c r="GH27" s="60">
        <f t="shared" si="10"/>
        <v>4.541666666666667</v>
      </c>
      <c r="GI27" s="60">
        <f t="shared" si="11"/>
        <v>4.875</v>
      </c>
      <c r="GJ27" s="60">
        <f t="shared" si="12"/>
        <v>-0.33333333333333304</v>
      </c>
    </row>
    <row r="28" spans="1:192" s="285" customFormat="1">
      <c r="A28" s="284" t="s">
        <v>1129</v>
      </c>
      <c r="B28" s="285">
        <v>1</v>
      </c>
      <c r="C28" s="285">
        <v>2</v>
      </c>
      <c r="D28" s="285" t="s">
        <v>324</v>
      </c>
      <c r="F28" s="285" t="s">
        <v>576</v>
      </c>
      <c r="G28" s="285" t="s">
        <v>325</v>
      </c>
      <c r="H28" s="285" t="s">
        <v>326</v>
      </c>
      <c r="I28" s="285" t="s">
        <v>327</v>
      </c>
      <c r="J28" s="285" t="s">
        <v>325</v>
      </c>
      <c r="K28" s="285" t="s">
        <v>328</v>
      </c>
      <c r="L28" s="327" t="s">
        <v>329</v>
      </c>
      <c r="M28" s="342" t="s">
        <v>379</v>
      </c>
      <c r="N28" s="284">
        <v>2</v>
      </c>
      <c r="O28" s="285">
        <v>8</v>
      </c>
      <c r="P28" s="285">
        <v>3</v>
      </c>
      <c r="Q28" s="285">
        <v>4</v>
      </c>
      <c r="R28" s="285">
        <v>8</v>
      </c>
      <c r="S28" s="285">
        <v>5</v>
      </c>
      <c r="T28" s="285">
        <v>6</v>
      </c>
      <c r="V28" s="285">
        <v>0</v>
      </c>
      <c r="X28" s="285">
        <v>3.5</v>
      </c>
      <c r="Y28" s="285">
        <v>5.5</v>
      </c>
      <c r="Z28" s="286">
        <v>-2</v>
      </c>
      <c r="AA28" s="360"/>
      <c r="AB28" s="348">
        <v>3</v>
      </c>
      <c r="AC28" s="285">
        <v>6</v>
      </c>
      <c r="AD28" s="285">
        <v>3</v>
      </c>
      <c r="AE28" s="285">
        <v>4</v>
      </c>
      <c r="AF28" s="285">
        <v>6</v>
      </c>
      <c r="AG28" s="285">
        <v>4</v>
      </c>
      <c r="AH28" s="285">
        <v>5</v>
      </c>
      <c r="AJ28" s="285">
        <v>0</v>
      </c>
      <c r="AL28" s="285">
        <v>3.5</v>
      </c>
      <c r="AM28" s="285">
        <v>4.5</v>
      </c>
      <c r="AN28" s="286">
        <v>-1</v>
      </c>
      <c r="AO28" s="360"/>
      <c r="AP28" s="348">
        <v>2</v>
      </c>
      <c r="AQ28" s="285">
        <v>1</v>
      </c>
      <c r="AR28" s="285">
        <v>1</v>
      </c>
      <c r="AS28" s="285">
        <v>2</v>
      </c>
      <c r="AT28" s="285">
        <v>1</v>
      </c>
      <c r="AU28" s="285">
        <v>1</v>
      </c>
      <c r="AW28" s="285">
        <v>0</v>
      </c>
      <c r="AY28" s="285">
        <v>1</v>
      </c>
      <c r="AZ28" s="285">
        <v>1</v>
      </c>
      <c r="BA28" s="286">
        <v>0</v>
      </c>
      <c r="BB28" s="360"/>
      <c r="BC28" s="354">
        <v>0.96078431372549022</v>
      </c>
      <c r="BD28" s="302">
        <v>1212.8431372549019</v>
      </c>
      <c r="BE28" s="302">
        <v>3.2745098039215685</v>
      </c>
      <c r="BF28" s="302">
        <v>30.607843137254903</v>
      </c>
      <c r="BG28" s="302">
        <v>4.8627450980392153</v>
      </c>
      <c r="BH28" s="302">
        <v>3.2745098039215685</v>
      </c>
      <c r="BI28" s="302">
        <v>5.2352941176470589</v>
      </c>
      <c r="BJ28" s="302">
        <v>0.35294117647058826</v>
      </c>
      <c r="BK28" s="327"/>
      <c r="BL28" s="354">
        <v>0.29242982390206368</v>
      </c>
      <c r="BM28" s="302">
        <v>3.0841625672777613</v>
      </c>
      <c r="BN28" s="302">
        <v>0.63088631750666846</v>
      </c>
      <c r="BO28" s="302">
        <v>1.4997948613711356</v>
      </c>
      <c r="BP28" s="302">
        <v>0.7681010122264933</v>
      </c>
      <c r="BQ28" s="302">
        <v>0.63088631750666846</v>
      </c>
      <c r="BR28" s="302">
        <v>0.7948569438864963</v>
      </c>
      <c r="BS28" s="302">
        <v>0.13127891463931898</v>
      </c>
      <c r="BT28" s="302"/>
      <c r="BU28" s="302">
        <v>0</v>
      </c>
      <c r="BW28" s="302">
        <f t="shared" ref="BW28:BW75" si="13">LOG10(BF28+BG28+1)</f>
        <v>1.56194276811998</v>
      </c>
      <c r="BX28" s="302">
        <f t="shared" ref="BX28:BX75" si="14">LOG10(BI28+BJ28+1)</f>
        <v>0.81876910129190761</v>
      </c>
      <c r="BY28" s="271">
        <f>BW28-BX28</f>
        <v>0.7431736668280724</v>
      </c>
      <c r="BZ28" s="360"/>
      <c r="CA28" s="354">
        <v>5.833333333333333</v>
      </c>
      <c r="CB28" s="302">
        <v>6.666666666666667</v>
      </c>
      <c r="CC28" s="302">
        <v>6</v>
      </c>
      <c r="CD28" s="302">
        <v>5.666666666666667</v>
      </c>
      <c r="CE28" s="302">
        <v>6.416666666666667</v>
      </c>
      <c r="CF28" s="302">
        <v>6.666666666666667</v>
      </c>
      <c r="CG28" s="302">
        <v>6.25</v>
      </c>
      <c r="CH28" s="302">
        <v>5.75</v>
      </c>
      <c r="CI28" s="302"/>
      <c r="CJ28" s="302">
        <v>6.25</v>
      </c>
      <c r="CK28" s="302">
        <v>5.8333333333333339</v>
      </c>
      <c r="CL28" s="271">
        <v>0.41666666666666607</v>
      </c>
      <c r="CM28" s="302">
        <v>6.541666666666667</v>
      </c>
      <c r="CN28" s="302">
        <v>6</v>
      </c>
      <c r="CO28" s="271">
        <v>0.54166666666666696</v>
      </c>
      <c r="CP28" s="360"/>
      <c r="CQ28" s="354"/>
      <c r="CR28" s="302"/>
      <c r="CS28" s="302"/>
      <c r="CT28" s="302"/>
      <c r="CU28" s="302">
        <v>4.083333333333333</v>
      </c>
      <c r="CV28" s="302">
        <v>5.25</v>
      </c>
      <c r="CW28" s="302">
        <v>5</v>
      </c>
      <c r="CX28" s="302">
        <v>5.083333333333333</v>
      </c>
      <c r="CY28" s="302"/>
      <c r="CZ28" s="302"/>
      <c r="DA28" s="302"/>
      <c r="DB28" s="271"/>
      <c r="DC28" s="302">
        <v>4.6666666666666661</v>
      </c>
      <c r="DD28" s="302">
        <v>5.0416666666666661</v>
      </c>
      <c r="DE28" s="271">
        <v>-0.375</v>
      </c>
      <c r="DG28" s="360"/>
      <c r="DH28" s="302">
        <f t="shared" ref="DH28:DI51" si="15">2*(ASIN(SQRT(EA28/100)))</f>
        <v>1.1040309877476004</v>
      </c>
      <c r="DI28" s="302">
        <f t="shared" si="15"/>
        <v>0.31756042929152134</v>
      </c>
      <c r="DJ28" s="271">
        <f t="shared" si="4"/>
        <v>0.71079570851956086</v>
      </c>
      <c r="DK28" s="302">
        <f t="shared" ref="DK28:DL51" si="16">2*(ASIN(SQRT(EC28/100)))</f>
        <v>0.79539883018414359</v>
      </c>
      <c r="DL28" s="302">
        <f t="shared" si="16"/>
        <v>0</v>
      </c>
      <c r="DM28" s="271">
        <f t="shared" si="5"/>
        <v>0.3976994150920718</v>
      </c>
      <c r="DN28" s="324">
        <f t="shared" si="6"/>
        <v>0.31309629342748907</v>
      </c>
      <c r="DO28" s="302">
        <f t="shared" ref="DO28:DR51" si="17">2*(ASIN(SQRT(EE28/100)))</f>
        <v>0.45102681179626242</v>
      </c>
      <c r="DP28" s="302">
        <f t="shared" si="17"/>
        <v>0</v>
      </c>
      <c r="DQ28" s="302">
        <f t="shared" si="17"/>
        <v>0.31756042929152134</v>
      </c>
      <c r="DR28" s="302">
        <f t="shared" si="17"/>
        <v>0</v>
      </c>
      <c r="DS28" s="271">
        <f t="shared" si="7"/>
        <v>0.19214681027194594</v>
      </c>
      <c r="DT28" s="302">
        <f t="shared" ref="DT28:DW51" si="18">2*(ASIN(SQRT(EI28/100)))</f>
        <v>0</v>
      </c>
      <c r="DU28" s="302">
        <f t="shared" si="18"/>
        <v>0</v>
      </c>
      <c r="DV28" s="302">
        <f t="shared" si="18"/>
        <v>0</v>
      </c>
      <c r="DW28" s="302">
        <f t="shared" si="18"/>
        <v>0</v>
      </c>
      <c r="DX28" s="271">
        <f t="shared" si="8"/>
        <v>0</v>
      </c>
      <c r="DY28" s="324">
        <f t="shared" si="9"/>
        <v>0.19214681027194594</v>
      </c>
      <c r="DZ28" s="360"/>
      <c r="EA28" s="302">
        <v>27.500000000000004</v>
      </c>
      <c r="EB28" s="302">
        <v>2.5</v>
      </c>
      <c r="EC28" s="302">
        <v>15</v>
      </c>
      <c r="ED28" s="302">
        <v>0</v>
      </c>
      <c r="EE28" s="302">
        <v>5</v>
      </c>
      <c r="EF28" s="302">
        <v>0</v>
      </c>
      <c r="EG28" s="302">
        <v>2.5</v>
      </c>
      <c r="EH28" s="302">
        <v>0</v>
      </c>
      <c r="EI28" s="302">
        <v>0</v>
      </c>
      <c r="EJ28" s="302">
        <v>0</v>
      </c>
      <c r="EK28" s="302">
        <v>0</v>
      </c>
      <c r="EL28" s="302">
        <v>0</v>
      </c>
      <c r="EN28" s="285">
        <v>20</v>
      </c>
      <c r="EO28" s="285">
        <v>8</v>
      </c>
      <c r="EP28" s="285">
        <v>0</v>
      </c>
      <c r="EQ28" s="285">
        <v>3</v>
      </c>
      <c r="ER28" s="285">
        <v>0</v>
      </c>
      <c r="ES28" s="285">
        <v>20</v>
      </c>
      <c r="ET28" s="285">
        <v>3</v>
      </c>
      <c r="EU28" s="285">
        <v>1</v>
      </c>
      <c r="EV28" s="285">
        <v>3</v>
      </c>
      <c r="EW28" s="285">
        <v>0</v>
      </c>
      <c r="EY28" s="285">
        <v>20</v>
      </c>
      <c r="EZ28" s="285">
        <v>2</v>
      </c>
      <c r="FA28" s="285">
        <v>0</v>
      </c>
      <c r="FB28" s="285">
        <v>20</v>
      </c>
      <c r="FC28" s="285">
        <v>0</v>
      </c>
      <c r="FD28" s="285">
        <v>0</v>
      </c>
      <c r="FE28" s="285">
        <v>20</v>
      </c>
      <c r="FF28" s="285">
        <v>0</v>
      </c>
      <c r="FG28" s="285">
        <v>0</v>
      </c>
      <c r="FH28" s="285">
        <v>20</v>
      </c>
      <c r="FI28" s="285">
        <v>1</v>
      </c>
      <c r="FJ28" s="285">
        <v>0</v>
      </c>
      <c r="FL28" s="285">
        <v>20</v>
      </c>
      <c r="FM28" s="285">
        <v>0</v>
      </c>
      <c r="FN28" s="285">
        <v>0</v>
      </c>
      <c r="FO28" s="285">
        <v>20</v>
      </c>
      <c r="FP28" s="285">
        <v>0</v>
      </c>
      <c r="FQ28" s="285">
        <v>0</v>
      </c>
      <c r="FR28" s="285">
        <v>20</v>
      </c>
      <c r="FS28" s="285">
        <v>0</v>
      </c>
      <c r="FT28" s="285">
        <v>0</v>
      </c>
      <c r="FU28" s="285">
        <v>20</v>
      </c>
      <c r="FV28" s="285">
        <v>0</v>
      </c>
      <c r="FW28" s="285">
        <v>0</v>
      </c>
      <c r="FX28" s="397"/>
      <c r="FY28" s="243">
        <v>5.0625</v>
      </c>
      <c r="FZ28" s="49">
        <v>5.875</v>
      </c>
      <c r="GA28" s="49">
        <v>5.25</v>
      </c>
      <c r="GB28" s="49">
        <v>5.5625</v>
      </c>
      <c r="GC28"/>
      <c r="GD28"/>
      <c r="GE28"/>
      <c r="GF28"/>
      <c r="GG28"/>
      <c r="GH28" s="49">
        <f>AVERAGE(FY28,FZ28)</f>
        <v>5.46875</v>
      </c>
      <c r="GI28" s="49">
        <f>AVERAGE(GA28,GB28)</f>
        <v>5.40625</v>
      </c>
      <c r="GJ28" s="49">
        <f>GH28-GI28</f>
        <v>6.25E-2</v>
      </c>
    </row>
    <row r="29" spans="1:192">
      <c r="A29" s="289" t="s">
        <v>1129</v>
      </c>
      <c r="B29" s="290">
        <v>2</v>
      </c>
      <c r="C29" s="290">
        <v>20</v>
      </c>
      <c r="D29" s="290" t="s">
        <v>299</v>
      </c>
      <c r="F29" s="290" t="s">
        <v>577</v>
      </c>
      <c r="G29" s="290" t="s">
        <v>77</v>
      </c>
      <c r="H29" s="290" t="s">
        <v>78</v>
      </c>
      <c r="I29" s="290" t="s">
        <v>242</v>
      </c>
      <c r="J29" s="290" t="s">
        <v>77</v>
      </c>
      <c r="K29" s="290" t="s">
        <v>243</v>
      </c>
      <c r="L29" s="328" t="s">
        <v>244</v>
      </c>
      <c r="M29" s="343" t="s">
        <v>379</v>
      </c>
      <c r="N29" s="289">
        <v>6</v>
      </c>
      <c r="O29" s="290">
        <v>6</v>
      </c>
      <c r="P29" s="290">
        <v>7</v>
      </c>
      <c r="Q29" s="290">
        <v>7</v>
      </c>
      <c r="R29" s="290">
        <v>6</v>
      </c>
      <c r="S29" s="290">
        <v>3</v>
      </c>
      <c r="T29" s="290">
        <v>4</v>
      </c>
      <c r="V29" s="290">
        <v>0</v>
      </c>
      <c r="X29" s="290">
        <v>7</v>
      </c>
      <c r="Y29" s="290">
        <v>3.5</v>
      </c>
      <c r="Z29" s="291">
        <v>3.5</v>
      </c>
      <c r="AA29" s="361"/>
      <c r="AB29" s="349">
        <v>6</v>
      </c>
      <c r="AC29" s="290">
        <v>6</v>
      </c>
      <c r="AD29" s="290">
        <v>6</v>
      </c>
      <c r="AE29" s="290">
        <v>7</v>
      </c>
      <c r="AF29" s="290">
        <v>6</v>
      </c>
      <c r="AG29" s="290">
        <v>3</v>
      </c>
      <c r="AH29" s="290">
        <v>4</v>
      </c>
      <c r="AJ29" s="290">
        <v>0</v>
      </c>
      <c r="AL29" s="290">
        <v>6.5</v>
      </c>
      <c r="AM29" s="290">
        <v>3.5</v>
      </c>
      <c r="AN29" s="291">
        <v>3</v>
      </c>
      <c r="AO29" s="361"/>
      <c r="AP29" s="349">
        <v>2</v>
      </c>
      <c r="AQ29" s="290">
        <v>1</v>
      </c>
      <c r="AR29" s="290">
        <v>1</v>
      </c>
      <c r="AS29" s="290">
        <v>2</v>
      </c>
      <c r="AT29" s="290">
        <v>1</v>
      </c>
      <c r="AU29" s="290">
        <v>1</v>
      </c>
      <c r="AW29" s="290">
        <v>0</v>
      </c>
      <c r="AY29" s="290">
        <v>1</v>
      </c>
      <c r="AZ29" s="290">
        <v>1</v>
      </c>
      <c r="BA29" s="291">
        <v>0</v>
      </c>
      <c r="BB29" s="361"/>
      <c r="BC29" s="355">
        <v>4.7647058823529411</v>
      </c>
      <c r="BD29" s="295">
        <v>14.96078431372549</v>
      </c>
      <c r="BE29" s="295">
        <v>0.62745098039215685</v>
      </c>
      <c r="BF29" s="295">
        <v>10.176470588235293</v>
      </c>
      <c r="BG29" s="295">
        <v>8.0980392156862742</v>
      </c>
      <c r="BH29" s="295">
        <v>0.62745098039215685</v>
      </c>
      <c r="BI29" s="295">
        <v>11.725490196078431</v>
      </c>
      <c r="BJ29" s="295">
        <v>1.4509803921568627</v>
      </c>
      <c r="BL29" s="355">
        <v>0.76077715431422088</v>
      </c>
      <c r="BM29" s="295">
        <v>1.2030542287912649</v>
      </c>
      <c r="BN29" s="295">
        <v>0.21150791627813753</v>
      </c>
      <c r="BO29" s="295">
        <v>1.048304679574555</v>
      </c>
      <c r="BP29" s="295">
        <v>0.9589478044569445</v>
      </c>
      <c r="BQ29" s="295">
        <v>0.21150791627813753</v>
      </c>
      <c r="BR29" s="295">
        <v>1.1046745207024329</v>
      </c>
      <c r="BS29" s="295">
        <v>0.38933983691012009</v>
      </c>
      <c r="BT29" s="295"/>
      <c r="BU29" s="295">
        <v>0</v>
      </c>
      <c r="BW29" s="295">
        <f t="shared" si="13"/>
        <v>1.2849833417341991</v>
      </c>
      <c r="BX29" s="295">
        <f t="shared" si="14"/>
        <v>1.1515681211965945</v>
      </c>
      <c r="BY29" s="292">
        <f t="shared" ref="BY29:BY51" si="19">BW29-BX29</f>
        <v>0.13341522053760468</v>
      </c>
      <c r="BZ29" s="361"/>
      <c r="CA29" s="355">
        <v>5.166666666666667</v>
      </c>
      <c r="CB29" s="295">
        <v>5.75</v>
      </c>
      <c r="CC29" s="295">
        <v>5.666666666666667</v>
      </c>
      <c r="CD29" s="295">
        <v>4.916666666666667</v>
      </c>
      <c r="CE29" s="295">
        <v>5.166666666666667</v>
      </c>
      <c r="CF29" s="295">
        <v>5.75</v>
      </c>
      <c r="CG29" s="295">
        <v>5.166666666666667</v>
      </c>
      <c r="CH29" s="295">
        <v>4.833333333333333</v>
      </c>
      <c r="CI29" s="295"/>
      <c r="CJ29" s="295">
        <v>5.4583333333333339</v>
      </c>
      <c r="CK29" s="295">
        <v>5.291666666666667</v>
      </c>
      <c r="CL29" s="292">
        <v>0.16666666666666696</v>
      </c>
      <c r="CM29" s="295">
        <v>5.4583333333333339</v>
      </c>
      <c r="CN29" s="295">
        <v>5</v>
      </c>
      <c r="CO29" s="292">
        <v>0.45833333333333393</v>
      </c>
      <c r="CP29" s="361"/>
      <c r="CQ29" s="355"/>
      <c r="CR29" s="295"/>
      <c r="CS29" s="295"/>
      <c r="CT29" s="295"/>
      <c r="CU29" s="295">
        <v>4.416666666666667</v>
      </c>
      <c r="CV29" s="295">
        <v>5.666666666666667</v>
      </c>
      <c r="CW29" s="295">
        <v>5.166666666666667</v>
      </c>
      <c r="CX29" s="295">
        <v>5.083333333333333</v>
      </c>
      <c r="CY29" s="295"/>
      <c r="CZ29" s="295"/>
      <c r="DA29" s="295"/>
      <c r="DB29" s="292"/>
      <c r="DC29" s="295">
        <v>5.041666666666667</v>
      </c>
      <c r="DD29" s="295">
        <v>5.125</v>
      </c>
      <c r="DE29" s="292">
        <v>-8.3333333333333037E-2</v>
      </c>
      <c r="DG29" s="361"/>
      <c r="DH29" s="295">
        <f t="shared" si="15"/>
        <v>0.45102681179626242</v>
      </c>
      <c r="DI29" s="295">
        <f t="shared" si="15"/>
        <v>0.72273424781341566</v>
      </c>
      <c r="DJ29" s="292">
        <f t="shared" si="4"/>
        <v>0.58688052980483907</v>
      </c>
      <c r="DK29" s="295">
        <f t="shared" si="16"/>
        <v>0.45102681179626242</v>
      </c>
      <c r="DL29" s="295">
        <f t="shared" si="16"/>
        <v>0</v>
      </c>
      <c r="DM29" s="292">
        <f t="shared" si="5"/>
        <v>0.22551340589813121</v>
      </c>
      <c r="DN29" s="297">
        <f t="shared" si="6"/>
        <v>0.36136712390670789</v>
      </c>
      <c r="DO29" s="295">
        <f t="shared" si="17"/>
        <v>0.31756042929152134</v>
      </c>
      <c r="DP29" s="295">
        <f t="shared" si="17"/>
        <v>0</v>
      </c>
      <c r="DQ29" s="295">
        <f t="shared" si="17"/>
        <v>0.55481103298007151</v>
      </c>
      <c r="DR29" s="295">
        <f t="shared" si="17"/>
        <v>0</v>
      </c>
      <c r="DS29" s="292">
        <f t="shared" si="7"/>
        <v>0.2180928655678982</v>
      </c>
      <c r="DT29" s="295">
        <f t="shared" si="18"/>
        <v>0</v>
      </c>
      <c r="DU29" s="295">
        <f t="shared" si="18"/>
        <v>0</v>
      </c>
      <c r="DV29" s="295">
        <f t="shared" si="18"/>
        <v>0</v>
      </c>
      <c r="DW29" s="295">
        <f t="shared" si="18"/>
        <v>0</v>
      </c>
      <c r="DX29" s="292">
        <f t="shared" si="8"/>
        <v>0</v>
      </c>
      <c r="DY29" s="297">
        <f t="shared" si="9"/>
        <v>0.2180928655678982</v>
      </c>
      <c r="DZ29" s="361"/>
      <c r="EA29" s="295">
        <v>5</v>
      </c>
      <c r="EB29" s="295">
        <v>12.5</v>
      </c>
      <c r="EC29" s="295">
        <v>5</v>
      </c>
      <c r="ED29" s="295">
        <v>0</v>
      </c>
      <c r="EE29" s="295">
        <v>2.5</v>
      </c>
      <c r="EF29" s="295">
        <v>0</v>
      </c>
      <c r="EG29" s="295">
        <v>7.5</v>
      </c>
      <c r="EH29" s="295">
        <v>0</v>
      </c>
      <c r="EI29" s="295">
        <v>0</v>
      </c>
      <c r="EJ29" s="295">
        <v>0</v>
      </c>
      <c r="EK29" s="295">
        <v>0</v>
      </c>
      <c r="EL29" s="295">
        <v>0</v>
      </c>
      <c r="EN29" s="290">
        <v>20</v>
      </c>
      <c r="EO29" s="290">
        <v>2</v>
      </c>
      <c r="EP29" s="290">
        <v>4</v>
      </c>
      <c r="EQ29" s="290">
        <v>0</v>
      </c>
      <c r="ER29" s="290">
        <v>0</v>
      </c>
      <c r="ES29" s="290">
        <v>20</v>
      </c>
      <c r="ET29" s="290">
        <v>0</v>
      </c>
      <c r="EU29" s="290">
        <v>1</v>
      </c>
      <c r="EV29" s="290">
        <v>2</v>
      </c>
      <c r="EW29" s="290">
        <v>0</v>
      </c>
      <c r="EY29" s="290">
        <v>20</v>
      </c>
      <c r="EZ29" s="290">
        <v>1</v>
      </c>
      <c r="FA29" s="290">
        <v>0</v>
      </c>
      <c r="FB29" s="290">
        <v>20</v>
      </c>
      <c r="FC29" s="290">
        <v>0</v>
      </c>
      <c r="FD29" s="290">
        <v>0</v>
      </c>
      <c r="FE29" s="290">
        <v>20</v>
      </c>
      <c r="FF29" s="290">
        <v>3</v>
      </c>
      <c r="FG29" s="290">
        <v>0</v>
      </c>
      <c r="FH29" s="290">
        <v>20</v>
      </c>
      <c r="FI29" s="290">
        <v>0</v>
      </c>
      <c r="FJ29" s="290">
        <v>0</v>
      </c>
      <c r="FL29" s="290">
        <v>20</v>
      </c>
      <c r="FM29" s="290">
        <v>0</v>
      </c>
      <c r="FN29" s="290">
        <v>0</v>
      </c>
      <c r="FO29" s="290">
        <v>20</v>
      </c>
      <c r="FP29" s="290">
        <v>0</v>
      </c>
      <c r="FQ29" s="290">
        <v>0</v>
      </c>
      <c r="FR29" s="290">
        <v>20</v>
      </c>
      <c r="FS29" s="290">
        <v>0</v>
      </c>
      <c r="FT29" s="290">
        <v>0</v>
      </c>
      <c r="FU29" s="290">
        <v>20</v>
      </c>
      <c r="FV29" s="290">
        <v>0</v>
      </c>
      <c r="FW29" s="290">
        <v>0</v>
      </c>
      <c r="FX29" s="398"/>
      <c r="FY29" s="243">
        <v>3.875</v>
      </c>
      <c r="FZ29" s="49">
        <v>5</v>
      </c>
      <c r="GA29" s="49">
        <v>5.9375</v>
      </c>
      <c r="GB29" s="49">
        <v>5.4375</v>
      </c>
      <c r="GC29"/>
      <c r="GD29"/>
      <c r="GE29"/>
      <c r="GF29"/>
      <c r="GG29"/>
      <c r="GH29" s="49">
        <f t="shared" ref="GH29:GH51" si="20">AVERAGE(FY29,FZ29)</f>
        <v>4.4375</v>
      </c>
      <c r="GI29" s="49">
        <f t="shared" ref="GI29:GI51" si="21">AVERAGE(GA29,GB29)</f>
        <v>5.6875</v>
      </c>
      <c r="GJ29" s="49">
        <f t="shared" ref="GJ29:GJ51" si="22">GH29-GI29</f>
        <v>-1.25</v>
      </c>
    </row>
    <row r="30" spans="1:192">
      <c r="A30" s="289" t="s">
        <v>1129</v>
      </c>
      <c r="B30" s="290">
        <v>3</v>
      </c>
      <c r="C30" s="290">
        <v>43</v>
      </c>
      <c r="D30" s="290" t="s">
        <v>370</v>
      </c>
      <c r="F30" s="290" t="s">
        <v>477</v>
      </c>
      <c r="G30" s="290" t="s">
        <v>371</v>
      </c>
      <c r="H30" s="290" t="s">
        <v>372</v>
      </c>
      <c r="I30" s="290" t="s">
        <v>373</v>
      </c>
      <c r="J30" s="290" t="s">
        <v>371</v>
      </c>
      <c r="K30" s="290" t="s">
        <v>374</v>
      </c>
      <c r="L30" s="328" t="s">
        <v>375</v>
      </c>
      <c r="M30" s="343" t="s">
        <v>379</v>
      </c>
      <c r="N30" s="289">
        <v>4</v>
      </c>
      <c r="O30" s="290">
        <v>6</v>
      </c>
      <c r="P30" s="290">
        <v>6</v>
      </c>
      <c r="Q30" s="290">
        <v>7</v>
      </c>
      <c r="R30" s="290">
        <v>6</v>
      </c>
      <c r="S30" s="290">
        <v>7</v>
      </c>
      <c r="T30" s="290">
        <v>8</v>
      </c>
      <c r="V30" s="290">
        <v>0</v>
      </c>
      <c r="X30" s="290">
        <v>6.5</v>
      </c>
      <c r="Y30" s="290">
        <v>7.5</v>
      </c>
      <c r="Z30" s="291">
        <v>-1</v>
      </c>
      <c r="AA30" s="361"/>
      <c r="AB30" s="349">
        <v>3</v>
      </c>
      <c r="AC30" s="290">
        <v>4</v>
      </c>
      <c r="AD30" s="290">
        <v>5</v>
      </c>
      <c r="AE30" s="290">
        <v>6</v>
      </c>
      <c r="AF30" s="290">
        <v>4</v>
      </c>
      <c r="AG30" s="290">
        <v>8</v>
      </c>
      <c r="AH30" s="290">
        <v>9</v>
      </c>
      <c r="AJ30" s="290">
        <v>0</v>
      </c>
      <c r="AL30" s="290">
        <v>5.5</v>
      </c>
      <c r="AM30" s="290">
        <v>8.5</v>
      </c>
      <c r="AN30" s="291">
        <v>-3</v>
      </c>
      <c r="AO30" s="361"/>
      <c r="AP30" s="349">
        <v>2</v>
      </c>
      <c r="AQ30" s="290">
        <v>2</v>
      </c>
      <c r="AR30" s="290">
        <v>2</v>
      </c>
      <c r="AS30" s="290">
        <v>2</v>
      </c>
      <c r="AT30" s="290">
        <v>2</v>
      </c>
      <c r="AU30" s="290">
        <v>2</v>
      </c>
      <c r="AW30" s="290">
        <v>0</v>
      </c>
      <c r="AY30" s="290">
        <v>2</v>
      </c>
      <c r="AZ30" s="290">
        <v>2</v>
      </c>
      <c r="BA30" s="291">
        <v>0</v>
      </c>
      <c r="BB30" s="361"/>
      <c r="BC30" s="355">
        <v>7.4509803921568629</v>
      </c>
      <c r="BD30" s="295">
        <v>59.137254901960787</v>
      </c>
      <c r="BE30" s="295">
        <v>31.411764705882351</v>
      </c>
      <c r="BF30" s="295">
        <v>0.39215686274509803</v>
      </c>
      <c r="BG30" s="295">
        <v>0.25490196078431371</v>
      </c>
      <c r="BH30" s="295">
        <v>31.411764705882351</v>
      </c>
      <c r="BI30" s="295">
        <v>1</v>
      </c>
      <c r="BJ30" s="295">
        <v>0.11764705882352941</v>
      </c>
      <c r="BL30" s="355">
        <v>0.92690709406279526</v>
      </c>
      <c r="BM30" s="295">
        <v>1.7791435998845491</v>
      </c>
      <c r="BN30" s="295">
        <v>1.5107026774735111</v>
      </c>
      <c r="BO30" s="295">
        <v>0.14368817262113889</v>
      </c>
      <c r="BP30" s="295">
        <v>9.8609797885950798E-2</v>
      </c>
      <c r="BQ30" s="295">
        <v>1.5107026774735111</v>
      </c>
      <c r="BR30" s="295">
        <v>0.3010299956639812</v>
      </c>
      <c r="BS30" s="295">
        <v>4.8304679574555046E-2</v>
      </c>
      <c r="BT30" s="295"/>
      <c r="BU30" s="295">
        <v>0</v>
      </c>
      <c r="BW30" s="295">
        <f t="shared" si="13"/>
        <v>0.21670910996394527</v>
      </c>
      <c r="BX30" s="295">
        <f t="shared" si="14"/>
        <v>0.32585357938901333</v>
      </c>
      <c r="BY30" s="292">
        <f t="shared" si="19"/>
        <v>-0.10914446942506806</v>
      </c>
      <c r="BZ30" s="361"/>
      <c r="CA30" s="355">
        <v>5.75</v>
      </c>
      <c r="CB30" s="295">
        <v>4.666666666666667</v>
      </c>
      <c r="CC30" s="295">
        <v>4.916666666666667</v>
      </c>
      <c r="CD30" s="295">
        <v>4.666666666666667</v>
      </c>
      <c r="CE30" s="295">
        <v>6.333333333333333</v>
      </c>
      <c r="CF30" s="295">
        <v>5.583333333333333</v>
      </c>
      <c r="CG30" s="295">
        <v>5.916666666666667</v>
      </c>
      <c r="CH30" s="295">
        <v>5.333333333333333</v>
      </c>
      <c r="CI30" s="295"/>
      <c r="CJ30" s="295">
        <v>5.2083333333333339</v>
      </c>
      <c r="CK30" s="295">
        <v>4.791666666666667</v>
      </c>
      <c r="CL30" s="292">
        <v>0.41666666666666696</v>
      </c>
      <c r="CM30" s="295">
        <v>5.958333333333333</v>
      </c>
      <c r="CN30" s="295">
        <v>5.625</v>
      </c>
      <c r="CO30" s="292">
        <v>0.33333333333333304</v>
      </c>
      <c r="CP30" s="361"/>
      <c r="CQ30" s="355"/>
      <c r="CR30" s="295"/>
      <c r="CS30" s="295"/>
      <c r="CT30" s="295"/>
      <c r="CU30" s="295">
        <v>5</v>
      </c>
      <c r="CV30" s="295">
        <v>4.583333333333333</v>
      </c>
      <c r="CW30" s="295">
        <v>4.5</v>
      </c>
      <c r="CX30" s="295">
        <v>5</v>
      </c>
      <c r="CY30" s="295"/>
      <c r="CZ30" s="295"/>
      <c r="DA30" s="295"/>
      <c r="DB30" s="292"/>
      <c r="DC30" s="295">
        <v>4.7916666666666661</v>
      </c>
      <c r="DD30" s="295">
        <v>4.75</v>
      </c>
      <c r="DE30" s="292">
        <v>4.1666666666666075E-2</v>
      </c>
      <c r="DG30" s="361"/>
      <c r="DH30" s="295">
        <f t="shared" si="15"/>
        <v>0.31756042929152134</v>
      </c>
      <c r="DI30" s="295">
        <f t="shared" si="15"/>
        <v>0</v>
      </c>
      <c r="DJ30" s="292">
        <f t="shared" si="4"/>
        <v>0.15878021464576067</v>
      </c>
      <c r="DK30" s="295">
        <f t="shared" si="16"/>
        <v>0</v>
      </c>
      <c r="DL30" s="295">
        <f t="shared" si="16"/>
        <v>0</v>
      </c>
      <c r="DM30" s="292">
        <f t="shared" si="5"/>
        <v>0</v>
      </c>
      <c r="DN30" s="297">
        <f t="shared" si="6"/>
        <v>0.15878021464576067</v>
      </c>
      <c r="DO30" s="295">
        <f t="shared" si="17"/>
        <v>1.0471975511965979</v>
      </c>
      <c r="DP30" s="295">
        <f t="shared" si="17"/>
        <v>0.31756042929152134</v>
      </c>
      <c r="DQ30" s="295">
        <f t="shared" si="17"/>
        <v>1.0471975511965979</v>
      </c>
      <c r="DR30" s="295">
        <f t="shared" si="17"/>
        <v>0</v>
      </c>
      <c r="DS30" s="292">
        <f t="shared" si="7"/>
        <v>0.60298888292117925</v>
      </c>
      <c r="DT30" s="295">
        <f t="shared" si="18"/>
        <v>0.31756042929152134</v>
      </c>
      <c r="DU30" s="295">
        <f t="shared" si="18"/>
        <v>0</v>
      </c>
      <c r="DV30" s="295">
        <f t="shared" si="18"/>
        <v>0.31756042929152134</v>
      </c>
      <c r="DW30" s="295">
        <f t="shared" si="18"/>
        <v>0</v>
      </c>
      <c r="DX30" s="292">
        <f t="shared" si="8"/>
        <v>0.15878021464576067</v>
      </c>
      <c r="DY30" s="297">
        <f t="shared" si="9"/>
        <v>0.44420866827541861</v>
      </c>
      <c r="DZ30" s="361"/>
      <c r="EA30" s="295">
        <v>2.5</v>
      </c>
      <c r="EB30" s="295">
        <v>0</v>
      </c>
      <c r="EC30" s="295">
        <v>0</v>
      </c>
      <c r="ED30" s="295">
        <v>0</v>
      </c>
      <c r="EE30" s="295">
        <v>25</v>
      </c>
      <c r="EF30" s="295">
        <v>2.5</v>
      </c>
      <c r="EG30" s="295">
        <v>25</v>
      </c>
      <c r="EH30" s="295">
        <v>0</v>
      </c>
      <c r="EI30" s="295">
        <v>2.5</v>
      </c>
      <c r="EJ30" s="295">
        <v>0</v>
      </c>
      <c r="EK30" s="295">
        <v>2.5</v>
      </c>
      <c r="EL30" s="295">
        <v>0</v>
      </c>
      <c r="EN30" s="290">
        <v>20</v>
      </c>
      <c r="EO30" s="290">
        <v>0</v>
      </c>
      <c r="EP30" s="290">
        <v>0</v>
      </c>
      <c r="EQ30" s="290">
        <v>0</v>
      </c>
      <c r="ER30" s="290">
        <v>0</v>
      </c>
      <c r="ES30" s="290">
        <v>20</v>
      </c>
      <c r="ET30" s="290">
        <v>1</v>
      </c>
      <c r="EU30" s="290">
        <v>0</v>
      </c>
      <c r="EV30" s="290">
        <v>0</v>
      </c>
      <c r="EW30" s="290">
        <v>0</v>
      </c>
      <c r="EY30" s="290">
        <v>20</v>
      </c>
      <c r="EZ30" s="290">
        <v>8</v>
      </c>
      <c r="FA30" s="290">
        <v>0</v>
      </c>
      <c r="FB30" s="290">
        <v>20</v>
      </c>
      <c r="FC30" s="290">
        <v>2</v>
      </c>
      <c r="FD30" s="290">
        <v>1</v>
      </c>
      <c r="FE30" s="290">
        <v>20</v>
      </c>
      <c r="FF30" s="290">
        <v>7</v>
      </c>
      <c r="FG30" s="290">
        <v>0</v>
      </c>
      <c r="FH30" s="290">
        <v>20</v>
      </c>
      <c r="FI30" s="290">
        <v>3</v>
      </c>
      <c r="FJ30" s="290">
        <v>0</v>
      </c>
      <c r="FL30" s="290">
        <v>20</v>
      </c>
      <c r="FM30" s="290">
        <v>0</v>
      </c>
      <c r="FN30" s="290">
        <v>0</v>
      </c>
      <c r="FO30" s="290">
        <v>20</v>
      </c>
      <c r="FP30" s="290">
        <v>1</v>
      </c>
      <c r="FQ30" s="290">
        <v>0</v>
      </c>
      <c r="FR30" s="290">
        <v>20</v>
      </c>
      <c r="FS30" s="290">
        <v>1</v>
      </c>
      <c r="FT30" s="290">
        <v>0</v>
      </c>
      <c r="FU30" s="290">
        <v>20</v>
      </c>
      <c r="FV30" s="290">
        <v>0</v>
      </c>
      <c r="FW30" s="290">
        <v>0</v>
      </c>
      <c r="FX30" s="398"/>
      <c r="FY30" s="243">
        <v>4.5625</v>
      </c>
      <c r="FZ30" s="49">
        <v>4.5625</v>
      </c>
      <c r="GA30" s="49">
        <v>6</v>
      </c>
      <c r="GB30" s="49">
        <v>5.4375</v>
      </c>
      <c r="GC30"/>
      <c r="GD30"/>
      <c r="GE30"/>
      <c r="GF30"/>
      <c r="GG30"/>
      <c r="GH30" s="49">
        <f t="shared" si="20"/>
        <v>4.5625</v>
      </c>
      <c r="GI30" s="49">
        <f t="shared" si="21"/>
        <v>5.71875</v>
      </c>
      <c r="GJ30" s="49">
        <f t="shared" si="22"/>
        <v>-1.15625</v>
      </c>
    </row>
    <row r="31" spans="1:192">
      <c r="A31" s="289" t="s">
        <v>1129</v>
      </c>
      <c r="B31" s="290">
        <v>4</v>
      </c>
      <c r="C31" s="290">
        <v>3</v>
      </c>
      <c r="D31" s="290" t="s">
        <v>330</v>
      </c>
      <c r="F31" s="290" t="s">
        <v>500</v>
      </c>
      <c r="G31" s="290" t="s">
        <v>501</v>
      </c>
      <c r="H31" s="290" t="s">
        <v>502</v>
      </c>
      <c r="I31" s="290" t="s">
        <v>503</v>
      </c>
      <c r="J31" s="290" t="s">
        <v>337</v>
      </c>
      <c r="K31" s="290" t="s">
        <v>338</v>
      </c>
      <c r="L31" s="328" t="s">
        <v>505</v>
      </c>
      <c r="M31" s="343" t="s">
        <v>379</v>
      </c>
      <c r="N31" s="289">
        <v>5</v>
      </c>
      <c r="O31" s="290">
        <v>6</v>
      </c>
      <c r="P31" s="290">
        <v>7</v>
      </c>
      <c r="Q31" s="290">
        <v>8</v>
      </c>
      <c r="R31" s="290">
        <v>5</v>
      </c>
      <c r="S31" s="290">
        <v>8</v>
      </c>
      <c r="T31" s="290">
        <v>9</v>
      </c>
      <c r="V31" s="290">
        <v>1</v>
      </c>
      <c r="X31" s="290">
        <v>7.5</v>
      </c>
      <c r="Y31" s="290">
        <v>8.5</v>
      </c>
      <c r="Z31" s="291">
        <v>-1</v>
      </c>
      <c r="AA31" s="361"/>
      <c r="AB31" s="349">
        <v>4</v>
      </c>
      <c r="AC31" s="290">
        <v>6</v>
      </c>
      <c r="AD31" s="290">
        <v>5</v>
      </c>
      <c r="AE31" s="290">
        <v>6</v>
      </c>
      <c r="AF31" s="290">
        <v>5</v>
      </c>
      <c r="AG31" s="290">
        <v>6</v>
      </c>
      <c r="AH31" s="290">
        <v>7</v>
      </c>
      <c r="AJ31" s="290">
        <v>1</v>
      </c>
      <c r="AL31" s="290">
        <v>5.5</v>
      </c>
      <c r="AM31" s="290">
        <v>6.5</v>
      </c>
      <c r="AN31" s="291">
        <v>-1</v>
      </c>
      <c r="AO31" s="361"/>
      <c r="AP31" s="349">
        <v>2</v>
      </c>
      <c r="AQ31" s="290">
        <v>2</v>
      </c>
      <c r="AR31" s="290">
        <v>2</v>
      </c>
      <c r="AS31" s="290">
        <v>2</v>
      </c>
      <c r="AT31" s="290">
        <v>2</v>
      </c>
      <c r="AU31" s="290">
        <v>2</v>
      </c>
      <c r="AW31" s="290">
        <v>0</v>
      </c>
      <c r="AY31" s="290">
        <v>2</v>
      </c>
      <c r="AZ31" s="290">
        <v>2</v>
      </c>
      <c r="BA31" s="291">
        <v>0</v>
      </c>
      <c r="BB31" s="361"/>
      <c r="BC31" s="355">
        <v>1.2352941176470589</v>
      </c>
      <c r="BD31" s="295">
        <v>59.137254901960787</v>
      </c>
      <c r="BE31" s="295">
        <v>18.196078431372548</v>
      </c>
      <c r="BF31" s="295">
        <v>8</v>
      </c>
      <c r="BG31" s="295">
        <v>4.5490196078431371</v>
      </c>
      <c r="BH31" s="295">
        <v>29.980392156862745</v>
      </c>
      <c r="BI31" s="295">
        <v>84.941176470588232</v>
      </c>
      <c r="BJ31" s="295">
        <v>9.9803921568627452</v>
      </c>
      <c r="BL31" s="355">
        <v>0.34933467523853623</v>
      </c>
      <c r="BM31" s="295">
        <v>1.7791435998845491</v>
      </c>
      <c r="BN31" s="295">
        <v>1.2832125157052015</v>
      </c>
      <c r="BO31" s="295">
        <v>0.95424250943932487</v>
      </c>
      <c r="BP31" s="295">
        <v>0.74421625942635383</v>
      </c>
      <c r="BQ31" s="295">
        <v>1.4910869108564861</v>
      </c>
      <c r="BR31" s="295">
        <v>1.9342012945560227</v>
      </c>
      <c r="BS31" s="295">
        <v>1.040617850908264</v>
      </c>
      <c r="BT31" s="295"/>
      <c r="BU31" s="295">
        <v>-0.2078743951512847</v>
      </c>
      <c r="BW31" s="295">
        <f t="shared" si="13"/>
        <v>1.131907871276262</v>
      </c>
      <c r="BX31" s="295">
        <f t="shared" si="14"/>
        <v>1.9819162722663115</v>
      </c>
      <c r="BY31" s="292">
        <f t="shared" si="19"/>
        <v>-0.85000840099004948</v>
      </c>
      <c r="BZ31" s="361"/>
      <c r="CA31" s="355">
        <v>6.083333333333333</v>
      </c>
      <c r="CB31" s="295">
        <v>5.333333333333333</v>
      </c>
      <c r="CC31" s="295">
        <v>5.5</v>
      </c>
      <c r="CD31" s="295">
        <v>5.25</v>
      </c>
      <c r="CE31" s="295">
        <v>5.583333333333333</v>
      </c>
      <c r="CF31" s="295">
        <v>5</v>
      </c>
      <c r="CG31" s="295">
        <v>5.333333333333333</v>
      </c>
      <c r="CH31" s="295">
        <v>4.416666666666667</v>
      </c>
      <c r="CI31" s="295"/>
      <c r="CJ31" s="295">
        <v>5.708333333333333</v>
      </c>
      <c r="CK31" s="295">
        <v>5.375</v>
      </c>
      <c r="CL31" s="292">
        <v>0.33333333333333304</v>
      </c>
      <c r="CM31" s="295">
        <v>5.2916666666666661</v>
      </c>
      <c r="CN31" s="295">
        <v>4.875</v>
      </c>
      <c r="CO31" s="292">
        <v>0.41666666666666607</v>
      </c>
      <c r="CP31" s="361"/>
      <c r="CQ31" s="355"/>
      <c r="CR31" s="295"/>
      <c r="CS31" s="295"/>
      <c r="CT31" s="295"/>
      <c r="CU31" s="295">
        <v>5.333333333333333</v>
      </c>
      <c r="CV31" s="295">
        <v>4.25</v>
      </c>
      <c r="CW31" s="295">
        <v>4.916666666666667</v>
      </c>
      <c r="CX31" s="295">
        <v>4.416666666666667</v>
      </c>
      <c r="CY31" s="295"/>
      <c r="CZ31" s="295"/>
      <c r="DA31" s="295"/>
      <c r="DB31" s="292"/>
      <c r="DC31" s="295">
        <v>4.7916666666666661</v>
      </c>
      <c r="DD31" s="295">
        <v>4.666666666666667</v>
      </c>
      <c r="DE31" s="292">
        <v>0.12499999999999911</v>
      </c>
      <c r="DG31" s="361"/>
      <c r="DH31" s="295">
        <f t="shared" si="15"/>
        <v>0.31756042929152134</v>
      </c>
      <c r="DI31" s="295">
        <f t="shared" si="15"/>
        <v>0</v>
      </c>
      <c r="DJ31" s="292">
        <f t="shared" si="4"/>
        <v>0.15878021464576067</v>
      </c>
      <c r="DK31" s="295">
        <f t="shared" si="16"/>
        <v>0.64350110879328448</v>
      </c>
      <c r="DL31" s="295">
        <f t="shared" si="16"/>
        <v>0</v>
      </c>
      <c r="DM31" s="292">
        <f t="shared" si="5"/>
        <v>0.32175055439664224</v>
      </c>
      <c r="DN31" s="297">
        <f t="shared" si="6"/>
        <v>-0.16297033975088157</v>
      </c>
      <c r="DO31" s="295">
        <f t="shared" si="17"/>
        <v>0</v>
      </c>
      <c r="DP31" s="295">
        <f t="shared" si="17"/>
        <v>0</v>
      </c>
      <c r="DQ31" s="295">
        <f t="shared" si="17"/>
        <v>0</v>
      </c>
      <c r="DR31" s="295">
        <f t="shared" si="17"/>
        <v>0</v>
      </c>
      <c r="DS31" s="292">
        <f t="shared" si="7"/>
        <v>0</v>
      </c>
      <c r="DT31" s="295">
        <f t="shared" si="18"/>
        <v>0</v>
      </c>
      <c r="DU31" s="295">
        <f t="shared" si="18"/>
        <v>0</v>
      </c>
      <c r="DV31" s="295">
        <f t="shared" si="18"/>
        <v>0</v>
      </c>
      <c r="DW31" s="295">
        <f t="shared" si="18"/>
        <v>0</v>
      </c>
      <c r="DX31" s="292">
        <f t="shared" si="8"/>
        <v>0</v>
      </c>
      <c r="DY31" s="297">
        <f t="shared" si="9"/>
        <v>0</v>
      </c>
      <c r="DZ31" s="361"/>
      <c r="EA31" s="295">
        <v>2.5</v>
      </c>
      <c r="EB31" s="295">
        <v>0</v>
      </c>
      <c r="EC31" s="295">
        <v>10</v>
      </c>
      <c r="ED31" s="295">
        <v>0</v>
      </c>
      <c r="EE31" s="295">
        <v>0</v>
      </c>
      <c r="EF31" s="295">
        <v>0</v>
      </c>
      <c r="EG31" s="295">
        <v>0</v>
      </c>
      <c r="EH31" s="295">
        <v>0</v>
      </c>
      <c r="EI31" s="295">
        <v>0</v>
      </c>
      <c r="EJ31" s="295">
        <v>0</v>
      </c>
      <c r="EK31" s="295">
        <v>0</v>
      </c>
      <c r="EL31" s="295">
        <v>0</v>
      </c>
      <c r="EN31" s="290">
        <v>20</v>
      </c>
      <c r="EO31" s="290">
        <v>0</v>
      </c>
      <c r="EP31" s="290">
        <v>0</v>
      </c>
      <c r="EQ31" s="290">
        <v>1</v>
      </c>
      <c r="ER31" s="290">
        <v>0</v>
      </c>
      <c r="ES31" s="290">
        <v>20</v>
      </c>
      <c r="ET31" s="290">
        <v>1</v>
      </c>
      <c r="EU31" s="290">
        <v>0</v>
      </c>
      <c r="EV31" s="290">
        <v>3</v>
      </c>
      <c r="EW31" s="290">
        <v>0</v>
      </c>
      <c r="EY31" s="290">
        <v>20</v>
      </c>
      <c r="EZ31" s="290">
        <v>0</v>
      </c>
      <c r="FA31" s="290">
        <v>0</v>
      </c>
      <c r="FB31" s="290">
        <v>20</v>
      </c>
      <c r="FC31" s="290">
        <v>0</v>
      </c>
      <c r="FD31" s="290">
        <v>0</v>
      </c>
      <c r="FE31" s="290">
        <v>20</v>
      </c>
      <c r="FF31" s="290">
        <v>0</v>
      </c>
      <c r="FG31" s="290">
        <v>0</v>
      </c>
      <c r="FH31" s="290">
        <v>20</v>
      </c>
      <c r="FI31" s="290">
        <v>0</v>
      </c>
      <c r="FJ31" s="290">
        <v>0</v>
      </c>
      <c r="FL31" s="290">
        <v>20</v>
      </c>
      <c r="FM31" s="290">
        <v>0</v>
      </c>
      <c r="FN31" s="290">
        <v>0</v>
      </c>
      <c r="FO31" s="290">
        <v>20</v>
      </c>
      <c r="FP31" s="290">
        <v>0</v>
      </c>
      <c r="FQ31" s="290">
        <v>0</v>
      </c>
      <c r="FR31" s="290">
        <v>20</v>
      </c>
      <c r="FS31" s="290">
        <v>0</v>
      </c>
      <c r="FT31" s="290">
        <v>0</v>
      </c>
      <c r="FU31" s="290">
        <v>20</v>
      </c>
      <c r="FV31" s="290">
        <v>0</v>
      </c>
      <c r="FW31" s="290">
        <v>0</v>
      </c>
      <c r="FX31" s="398"/>
      <c r="FY31" s="243">
        <v>4.6875</v>
      </c>
      <c r="FZ31" s="49">
        <v>5.9375</v>
      </c>
      <c r="GA31" s="49">
        <v>5.9375</v>
      </c>
      <c r="GB31" s="49">
        <v>5.0625</v>
      </c>
      <c r="GC31"/>
      <c r="GD31"/>
      <c r="GE31"/>
      <c r="GF31"/>
      <c r="GG31"/>
      <c r="GH31" s="49">
        <f t="shared" si="20"/>
        <v>5.3125</v>
      </c>
      <c r="GI31" s="49">
        <f t="shared" si="21"/>
        <v>5.5</v>
      </c>
      <c r="GJ31" s="49">
        <f t="shared" si="22"/>
        <v>-0.1875</v>
      </c>
    </row>
    <row r="32" spans="1:192">
      <c r="A32" s="289" t="s">
        <v>1129</v>
      </c>
      <c r="B32" s="290">
        <v>5</v>
      </c>
      <c r="C32" s="290">
        <v>1</v>
      </c>
      <c r="D32" s="290" t="s">
        <v>382</v>
      </c>
      <c r="F32" s="290" t="s">
        <v>577</v>
      </c>
      <c r="G32" s="290" t="s">
        <v>426</v>
      </c>
      <c r="H32" s="290" t="s">
        <v>383</v>
      </c>
      <c r="I32" s="290" t="s">
        <v>384</v>
      </c>
      <c r="J32" s="290" t="s">
        <v>426</v>
      </c>
      <c r="K32" s="290" t="s">
        <v>385</v>
      </c>
      <c r="L32" s="328" t="s">
        <v>323</v>
      </c>
      <c r="M32" s="343" t="s">
        <v>379</v>
      </c>
      <c r="N32" s="289">
        <v>6</v>
      </c>
      <c r="O32" s="290">
        <v>9</v>
      </c>
      <c r="P32" s="290">
        <v>7</v>
      </c>
      <c r="Q32" s="290">
        <v>8</v>
      </c>
      <c r="R32" s="290">
        <v>9</v>
      </c>
      <c r="S32" s="290">
        <v>6</v>
      </c>
      <c r="T32" s="290">
        <v>7</v>
      </c>
      <c r="V32" s="290">
        <v>0</v>
      </c>
      <c r="X32" s="290">
        <v>7.5</v>
      </c>
      <c r="Y32" s="290">
        <v>6.5</v>
      </c>
      <c r="Z32" s="291">
        <v>1</v>
      </c>
      <c r="AA32" s="361"/>
      <c r="AB32" s="349">
        <v>6</v>
      </c>
      <c r="AC32" s="290">
        <v>9</v>
      </c>
      <c r="AD32" s="290">
        <v>6</v>
      </c>
      <c r="AE32" s="290">
        <v>7</v>
      </c>
      <c r="AF32" s="290">
        <v>9</v>
      </c>
      <c r="AG32" s="290">
        <v>6</v>
      </c>
      <c r="AH32" s="290">
        <v>7</v>
      </c>
      <c r="AJ32" s="290">
        <v>0</v>
      </c>
      <c r="AL32" s="290">
        <v>6.5</v>
      </c>
      <c r="AM32" s="290">
        <v>6.5</v>
      </c>
      <c r="AN32" s="291">
        <v>0</v>
      </c>
      <c r="AO32" s="361"/>
      <c r="AP32" s="349">
        <v>3</v>
      </c>
      <c r="AQ32" s="290">
        <v>2</v>
      </c>
      <c r="AR32" s="290">
        <v>2</v>
      </c>
      <c r="AS32" s="290">
        <v>3</v>
      </c>
      <c r="AT32" s="290">
        <v>2</v>
      </c>
      <c r="AU32" s="290">
        <v>2</v>
      </c>
      <c r="AW32" s="290">
        <v>0</v>
      </c>
      <c r="AY32" s="290">
        <v>2</v>
      </c>
      <c r="AZ32" s="290">
        <v>2</v>
      </c>
      <c r="BA32" s="291">
        <v>0</v>
      </c>
      <c r="BB32" s="361"/>
      <c r="BC32" s="355">
        <v>14.450980392156863</v>
      </c>
      <c r="BD32" s="295">
        <v>14.96078431372549</v>
      </c>
      <c r="BE32" s="295">
        <v>27.921568627450981</v>
      </c>
      <c r="BF32" s="295">
        <v>14.647058823529411</v>
      </c>
      <c r="BG32" s="295">
        <v>0.60784313725490191</v>
      </c>
      <c r="BH32" s="295">
        <v>27.921568627450981</v>
      </c>
      <c r="BI32" s="295">
        <v>34.784313725490193</v>
      </c>
      <c r="BJ32" s="295">
        <v>6.6470588235294121</v>
      </c>
      <c r="BL32" s="355">
        <v>1.1889560413916189</v>
      </c>
      <c r="BM32" s="295">
        <v>1.2030542287912649</v>
      </c>
      <c r="BN32" s="295">
        <v>1.4612218442162455</v>
      </c>
      <c r="BO32" s="295">
        <v>1.1944327152527932</v>
      </c>
      <c r="BP32" s="295">
        <v>0.20624367628578033</v>
      </c>
      <c r="BQ32" s="295">
        <v>1.4612218442162455</v>
      </c>
      <c r="BR32" s="295">
        <v>1.5536926926945571</v>
      </c>
      <c r="BS32" s="295">
        <v>0.88349443092856283</v>
      </c>
      <c r="BT32" s="295"/>
      <c r="BU32" s="295">
        <v>0</v>
      </c>
      <c r="BW32" s="295">
        <f t="shared" si="13"/>
        <v>1.2109843544523371</v>
      </c>
      <c r="BX32" s="295">
        <f t="shared" si="14"/>
        <v>1.6276870803365955</v>
      </c>
      <c r="BY32" s="292">
        <f t="shared" si="19"/>
        <v>-0.41670272588425838</v>
      </c>
      <c r="BZ32" s="361"/>
      <c r="CA32" s="355">
        <v>5.416666666666667</v>
      </c>
      <c r="CB32" s="295">
        <v>5.166666666666667</v>
      </c>
      <c r="CC32" s="295">
        <v>5.5</v>
      </c>
      <c r="CD32" s="295">
        <v>4.75</v>
      </c>
      <c r="CE32" s="295">
        <v>6.416666666666667</v>
      </c>
      <c r="CF32" s="295">
        <v>5.166666666666667</v>
      </c>
      <c r="CG32" s="295">
        <v>5.666666666666667</v>
      </c>
      <c r="CH32" s="295">
        <v>4.916666666666667</v>
      </c>
      <c r="CI32" s="295"/>
      <c r="CJ32" s="295">
        <v>5.291666666666667</v>
      </c>
      <c r="CK32" s="295">
        <v>5.125</v>
      </c>
      <c r="CL32" s="292">
        <v>0.16666666666666696</v>
      </c>
      <c r="CM32" s="295">
        <v>5.791666666666667</v>
      </c>
      <c r="CN32" s="295">
        <v>5.291666666666667</v>
      </c>
      <c r="CO32" s="292">
        <v>0.5</v>
      </c>
      <c r="CP32" s="361"/>
      <c r="CQ32" s="355"/>
      <c r="CR32" s="295"/>
      <c r="CS32" s="295"/>
      <c r="CT32" s="295"/>
      <c r="CU32" s="295">
        <v>5.166666666666667</v>
      </c>
      <c r="CV32" s="295">
        <v>4.333333333333333</v>
      </c>
      <c r="CW32" s="295">
        <v>4.5</v>
      </c>
      <c r="CX32" s="295">
        <v>4.75</v>
      </c>
      <c r="CY32" s="295"/>
      <c r="CZ32" s="295"/>
      <c r="DA32" s="295"/>
      <c r="DB32" s="292"/>
      <c r="DC32" s="295">
        <v>4.75</v>
      </c>
      <c r="DD32" s="295">
        <v>4.625</v>
      </c>
      <c r="DE32" s="292">
        <v>0.125</v>
      </c>
      <c r="DG32" s="361"/>
      <c r="DH32" s="295">
        <f t="shared" si="15"/>
        <v>0</v>
      </c>
      <c r="DI32" s="295">
        <f t="shared" si="15"/>
        <v>0</v>
      </c>
      <c r="DJ32" s="292">
        <f t="shared" si="4"/>
        <v>0</v>
      </c>
      <c r="DK32" s="295">
        <f t="shared" si="16"/>
        <v>0</v>
      </c>
      <c r="DL32" s="295">
        <f t="shared" si="16"/>
        <v>0</v>
      </c>
      <c r="DM32" s="292">
        <f t="shared" si="5"/>
        <v>0</v>
      </c>
      <c r="DN32" s="297">
        <f t="shared" si="6"/>
        <v>0</v>
      </c>
      <c r="DO32" s="295">
        <f t="shared" si="17"/>
        <v>0</v>
      </c>
      <c r="DP32" s="295">
        <f t="shared" si="17"/>
        <v>0</v>
      </c>
      <c r="DQ32" s="295">
        <f t="shared" si="17"/>
        <v>0</v>
      </c>
      <c r="DR32" s="295">
        <f t="shared" si="17"/>
        <v>0</v>
      </c>
      <c r="DS32" s="292">
        <f t="shared" si="7"/>
        <v>0</v>
      </c>
      <c r="DT32" s="295">
        <f t="shared" si="18"/>
        <v>0</v>
      </c>
      <c r="DU32" s="295">
        <f t="shared" si="18"/>
        <v>0</v>
      </c>
      <c r="DV32" s="295">
        <f t="shared" si="18"/>
        <v>0</v>
      </c>
      <c r="DW32" s="295">
        <f t="shared" si="18"/>
        <v>0</v>
      </c>
      <c r="DX32" s="292">
        <f t="shared" si="8"/>
        <v>0</v>
      </c>
      <c r="DY32" s="297">
        <f t="shared" si="9"/>
        <v>0</v>
      </c>
      <c r="DZ32" s="361"/>
      <c r="EA32" s="295">
        <v>0</v>
      </c>
      <c r="EB32" s="295">
        <v>0</v>
      </c>
      <c r="EC32" s="295">
        <v>0</v>
      </c>
      <c r="ED32" s="295">
        <v>0</v>
      </c>
      <c r="EE32" s="295">
        <v>0</v>
      </c>
      <c r="EF32" s="295">
        <v>0</v>
      </c>
      <c r="EG32" s="295">
        <v>0</v>
      </c>
      <c r="EH32" s="295">
        <v>0</v>
      </c>
      <c r="EI32" s="295">
        <v>0</v>
      </c>
      <c r="EJ32" s="295">
        <v>0</v>
      </c>
      <c r="EK32" s="295">
        <v>0</v>
      </c>
      <c r="EL32" s="295">
        <v>0</v>
      </c>
      <c r="EN32" s="290">
        <v>20</v>
      </c>
      <c r="EO32" s="290">
        <v>0</v>
      </c>
      <c r="EP32" s="290">
        <v>0</v>
      </c>
      <c r="EQ32" s="290">
        <v>0</v>
      </c>
      <c r="ER32" s="290">
        <v>0</v>
      </c>
      <c r="ES32" s="290">
        <v>20</v>
      </c>
      <c r="ET32" s="290">
        <v>0</v>
      </c>
      <c r="EU32" s="290">
        <v>0</v>
      </c>
      <c r="EV32" s="290">
        <v>0</v>
      </c>
      <c r="EW32" s="290">
        <v>0</v>
      </c>
      <c r="EY32" s="290">
        <v>20</v>
      </c>
      <c r="EZ32" s="290">
        <v>0</v>
      </c>
      <c r="FA32" s="290">
        <v>0</v>
      </c>
      <c r="FB32" s="290">
        <v>20</v>
      </c>
      <c r="FC32" s="290">
        <v>0</v>
      </c>
      <c r="FD32" s="290">
        <v>0</v>
      </c>
      <c r="FE32" s="290">
        <v>20</v>
      </c>
      <c r="FF32" s="290">
        <v>0</v>
      </c>
      <c r="FG32" s="290">
        <v>0</v>
      </c>
      <c r="FH32" s="290">
        <v>20</v>
      </c>
      <c r="FI32" s="290">
        <v>0</v>
      </c>
      <c r="FJ32" s="290">
        <v>0</v>
      </c>
      <c r="FL32" s="290">
        <v>20</v>
      </c>
      <c r="FM32" s="290">
        <v>0</v>
      </c>
      <c r="FN32" s="290">
        <v>0</v>
      </c>
      <c r="FO32" s="290">
        <v>20</v>
      </c>
      <c r="FP32" s="290">
        <v>0</v>
      </c>
      <c r="FQ32" s="290">
        <v>0</v>
      </c>
      <c r="FR32" s="290">
        <v>20</v>
      </c>
      <c r="FS32" s="290">
        <v>0</v>
      </c>
      <c r="FT32" s="290">
        <v>0</v>
      </c>
      <c r="FU32" s="290">
        <v>20</v>
      </c>
      <c r="FV32" s="290">
        <v>0</v>
      </c>
      <c r="FW32" s="290">
        <v>0</v>
      </c>
      <c r="FX32" s="398"/>
      <c r="FY32" s="243">
        <v>3.5</v>
      </c>
      <c r="FZ32" s="49">
        <v>4.125</v>
      </c>
      <c r="GA32" s="49">
        <v>5.8125</v>
      </c>
      <c r="GB32" s="49">
        <v>5.5625</v>
      </c>
      <c r="GC32"/>
      <c r="GD32"/>
      <c r="GE32"/>
      <c r="GF32"/>
      <c r="GG32"/>
      <c r="GH32" s="49">
        <f t="shared" si="20"/>
        <v>3.8125</v>
      </c>
      <c r="GI32" s="49">
        <f t="shared" si="21"/>
        <v>5.6875</v>
      </c>
      <c r="GJ32" s="49">
        <f t="shared" si="22"/>
        <v>-1.875</v>
      </c>
    </row>
    <row r="33" spans="1:192">
      <c r="A33" s="289" t="s">
        <v>1129</v>
      </c>
      <c r="B33" s="290">
        <v>6</v>
      </c>
      <c r="C33" s="290">
        <v>8</v>
      </c>
      <c r="D33" s="290" t="s">
        <v>597</v>
      </c>
      <c r="F33" s="290" t="s">
        <v>577</v>
      </c>
      <c r="G33" s="290" t="s">
        <v>394</v>
      </c>
      <c r="H33" s="290" t="s">
        <v>392</v>
      </c>
      <c r="I33" s="290" t="s">
        <v>393</v>
      </c>
      <c r="J33" s="290" t="s">
        <v>394</v>
      </c>
      <c r="K33" s="290" t="s">
        <v>395</v>
      </c>
      <c r="L33" s="328" t="s">
        <v>396</v>
      </c>
      <c r="M33" s="343" t="s">
        <v>379</v>
      </c>
      <c r="N33" s="289">
        <v>6</v>
      </c>
      <c r="O33" s="290">
        <v>6</v>
      </c>
      <c r="P33" s="290">
        <v>4</v>
      </c>
      <c r="Q33" s="290">
        <v>5</v>
      </c>
      <c r="R33" s="290">
        <v>6</v>
      </c>
      <c r="S33" s="290">
        <v>4</v>
      </c>
      <c r="T33" s="290">
        <v>5</v>
      </c>
      <c r="V33" s="290">
        <v>0</v>
      </c>
      <c r="X33" s="290">
        <v>4.5</v>
      </c>
      <c r="Y33" s="290">
        <v>4.5</v>
      </c>
      <c r="Z33" s="291">
        <v>0</v>
      </c>
      <c r="AA33" s="361"/>
      <c r="AB33" s="349">
        <v>6</v>
      </c>
      <c r="AC33" s="290">
        <v>5</v>
      </c>
      <c r="AD33" s="290">
        <v>5</v>
      </c>
      <c r="AE33" s="290">
        <v>6</v>
      </c>
      <c r="AF33" s="290">
        <v>5</v>
      </c>
      <c r="AG33" s="290">
        <v>3</v>
      </c>
      <c r="AH33" s="290">
        <v>4</v>
      </c>
      <c r="AJ33" s="290">
        <v>0</v>
      </c>
      <c r="AL33" s="290">
        <v>5.5</v>
      </c>
      <c r="AM33" s="290">
        <v>3.5</v>
      </c>
      <c r="AN33" s="291">
        <v>2</v>
      </c>
      <c r="AO33" s="361"/>
      <c r="AP33" s="349">
        <v>2</v>
      </c>
      <c r="AQ33" s="290">
        <v>2</v>
      </c>
      <c r="AR33" s="290">
        <v>2</v>
      </c>
      <c r="AS33" s="290">
        <v>2</v>
      </c>
      <c r="AT33" s="290">
        <v>1</v>
      </c>
      <c r="AU33" s="290">
        <v>1</v>
      </c>
      <c r="AW33" s="290">
        <v>0</v>
      </c>
      <c r="AY33" s="290">
        <v>2</v>
      </c>
      <c r="AZ33" s="290">
        <v>1</v>
      </c>
      <c r="BA33" s="291">
        <v>1</v>
      </c>
      <c r="BB33" s="361"/>
      <c r="BC33" s="355">
        <v>25.627450980392158</v>
      </c>
      <c r="BD33" s="295">
        <v>14.96078431372549</v>
      </c>
      <c r="BE33" s="295">
        <v>3.8823529411764706</v>
      </c>
      <c r="BF33" s="295">
        <v>2.4313725490196076</v>
      </c>
      <c r="BG33" s="295">
        <v>2.6666666666666665</v>
      </c>
      <c r="BH33" s="295">
        <v>3.8823529411764706</v>
      </c>
      <c r="BI33" s="295">
        <v>6.4705882352941178</v>
      </c>
      <c r="BJ33" s="295">
        <v>0.86274509803921573</v>
      </c>
      <c r="BL33" s="355">
        <v>1.4253295938465464</v>
      </c>
      <c r="BM33" s="295">
        <v>1.2030542287912649</v>
      </c>
      <c r="BN33" s="295">
        <v>0.68862917099779997</v>
      </c>
      <c r="BO33" s="295">
        <v>0.53546787258835804</v>
      </c>
      <c r="BP33" s="295">
        <v>0.56427143043856254</v>
      </c>
      <c r="BQ33" s="295">
        <v>0.68862917099779997</v>
      </c>
      <c r="BR33" s="295">
        <v>0.87335479957768292</v>
      </c>
      <c r="BS33" s="295">
        <v>0.2701534291909114</v>
      </c>
      <c r="BT33" s="295"/>
      <c r="BU33" s="295">
        <v>0</v>
      </c>
      <c r="BW33" s="295">
        <f t="shared" si="13"/>
        <v>0.78519021292890112</v>
      </c>
      <c r="BX33" s="295">
        <f t="shared" si="14"/>
        <v>0.92081875395237522</v>
      </c>
      <c r="BY33" s="292">
        <f t="shared" si="19"/>
        <v>-0.1356285410234741</v>
      </c>
      <c r="BZ33" s="361"/>
      <c r="CA33" s="355">
        <v>5.416666666666667</v>
      </c>
      <c r="CB33" s="295">
        <v>5.5</v>
      </c>
      <c r="CC33" s="295">
        <v>4.583333333333333</v>
      </c>
      <c r="CD33" s="295">
        <v>5.083333333333333</v>
      </c>
      <c r="CE33" s="295">
        <v>5.666666666666667</v>
      </c>
      <c r="CF33" s="295">
        <v>5.75</v>
      </c>
      <c r="CG33" s="295">
        <v>4.5</v>
      </c>
      <c r="CH33" s="295">
        <v>4.25</v>
      </c>
      <c r="CI33" s="295"/>
      <c r="CJ33" s="295">
        <v>5.4583333333333339</v>
      </c>
      <c r="CK33" s="295">
        <v>4.833333333333333</v>
      </c>
      <c r="CL33" s="292">
        <v>0.62500000000000089</v>
      </c>
      <c r="CM33" s="295">
        <v>5.7083333333333339</v>
      </c>
      <c r="CN33" s="295">
        <v>4.375</v>
      </c>
      <c r="CO33" s="292">
        <v>1.3333333333333339</v>
      </c>
      <c r="CP33" s="361"/>
      <c r="CQ33" s="355"/>
      <c r="CR33" s="295"/>
      <c r="CS33" s="295"/>
      <c r="CT33" s="295"/>
      <c r="CU33" s="295">
        <v>4.416666666666667</v>
      </c>
      <c r="CV33" s="295">
        <v>4.583333333333333</v>
      </c>
      <c r="CW33" s="295">
        <v>3.5</v>
      </c>
      <c r="CX33" s="295">
        <v>5</v>
      </c>
      <c r="CY33" s="295"/>
      <c r="CZ33" s="295"/>
      <c r="DA33" s="295"/>
      <c r="DB33" s="292"/>
      <c r="DC33" s="295">
        <v>4.5</v>
      </c>
      <c r="DD33" s="295">
        <v>4.25</v>
      </c>
      <c r="DE33" s="292">
        <v>0.25</v>
      </c>
      <c r="DG33" s="361"/>
      <c r="DH33" s="295">
        <f t="shared" si="15"/>
        <v>0.31756042929152134</v>
      </c>
      <c r="DI33" s="295">
        <f t="shared" si="15"/>
        <v>0</v>
      </c>
      <c r="DJ33" s="292">
        <f t="shared" si="4"/>
        <v>0.15878021464576067</v>
      </c>
      <c r="DK33" s="295">
        <f t="shared" si="16"/>
        <v>0.31756042929152134</v>
      </c>
      <c r="DL33" s="295">
        <f t="shared" si="16"/>
        <v>0</v>
      </c>
      <c r="DM33" s="292">
        <f t="shared" si="5"/>
        <v>0.15878021464576067</v>
      </c>
      <c r="DN33" s="297">
        <f t="shared" si="6"/>
        <v>0</v>
      </c>
      <c r="DO33" s="295">
        <f t="shared" si="17"/>
        <v>0.45102681179626242</v>
      </c>
      <c r="DP33" s="295">
        <f t="shared" si="17"/>
        <v>0</v>
      </c>
      <c r="DQ33" s="295">
        <f t="shared" si="17"/>
        <v>0</v>
      </c>
      <c r="DR33" s="295">
        <f t="shared" si="17"/>
        <v>0</v>
      </c>
      <c r="DS33" s="292">
        <f t="shared" si="7"/>
        <v>0.1127567029490656</v>
      </c>
      <c r="DT33" s="295">
        <f t="shared" si="18"/>
        <v>0</v>
      </c>
      <c r="DU33" s="295">
        <f t="shared" si="18"/>
        <v>0</v>
      </c>
      <c r="DV33" s="295">
        <f t="shared" si="18"/>
        <v>0</v>
      </c>
      <c r="DW33" s="295">
        <f t="shared" si="18"/>
        <v>0</v>
      </c>
      <c r="DX33" s="292">
        <f t="shared" si="8"/>
        <v>0</v>
      </c>
      <c r="DY33" s="297">
        <f t="shared" si="9"/>
        <v>0.1127567029490656</v>
      </c>
      <c r="DZ33" s="361"/>
      <c r="EA33" s="295">
        <v>2.5</v>
      </c>
      <c r="EB33" s="295">
        <v>0</v>
      </c>
      <c r="EC33" s="295">
        <v>2.5</v>
      </c>
      <c r="ED33" s="295">
        <v>0</v>
      </c>
      <c r="EE33" s="295">
        <v>5</v>
      </c>
      <c r="EF33" s="295">
        <v>0</v>
      </c>
      <c r="EG33" s="295">
        <v>0</v>
      </c>
      <c r="EH33" s="295">
        <v>0</v>
      </c>
      <c r="EI33" s="295">
        <v>0</v>
      </c>
      <c r="EJ33" s="295">
        <v>0</v>
      </c>
      <c r="EK33" s="295">
        <v>0</v>
      </c>
      <c r="EL33" s="295">
        <v>0</v>
      </c>
      <c r="EN33" s="290">
        <v>20</v>
      </c>
      <c r="EO33" s="290">
        <v>0</v>
      </c>
      <c r="EP33" s="290">
        <v>0</v>
      </c>
      <c r="EQ33" s="290">
        <v>1</v>
      </c>
      <c r="ER33" s="290">
        <v>0</v>
      </c>
      <c r="ES33" s="290">
        <v>20</v>
      </c>
      <c r="ET33" s="290">
        <v>1</v>
      </c>
      <c r="EU33" s="290">
        <v>0</v>
      </c>
      <c r="EV33" s="290">
        <v>0</v>
      </c>
      <c r="EW33" s="290">
        <v>0</v>
      </c>
      <c r="EY33" s="290">
        <v>20</v>
      </c>
      <c r="EZ33" s="290">
        <v>2</v>
      </c>
      <c r="FA33" s="290">
        <v>0</v>
      </c>
      <c r="FB33" s="290">
        <v>20</v>
      </c>
      <c r="FC33" s="290">
        <v>0</v>
      </c>
      <c r="FD33" s="290">
        <v>0</v>
      </c>
      <c r="FE33" s="290">
        <v>20</v>
      </c>
      <c r="FF33" s="290">
        <v>0</v>
      </c>
      <c r="FG33" s="290">
        <v>0</v>
      </c>
      <c r="FH33" s="290">
        <v>20</v>
      </c>
      <c r="FI33" s="290">
        <v>0</v>
      </c>
      <c r="FJ33" s="290">
        <v>0</v>
      </c>
      <c r="FL33" s="290">
        <v>20</v>
      </c>
      <c r="FM33" s="290">
        <v>0</v>
      </c>
      <c r="FN33" s="290">
        <v>0</v>
      </c>
      <c r="FO33" s="290">
        <v>20</v>
      </c>
      <c r="FP33" s="290">
        <v>0</v>
      </c>
      <c r="FQ33" s="290">
        <v>0</v>
      </c>
      <c r="FR33" s="290">
        <v>20</v>
      </c>
      <c r="FS33" s="290">
        <v>0</v>
      </c>
      <c r="FT33" s="290">
        <v>0</v>
      </c>
      <c r="FU33" s="290">
        <v>20</v>
      </c>
      <c r="FV33" s="290">
        <v>0</v>
      </c>
      <c r="FW33" s="290">
        <v>0</v>
      </c>
      <c r="FX33" s="398"/>
      <c r="FY33" s="243">
        <v>3.9375</v>
      </c>
      <c r="FZ33" s="49">
        <v>4.75</v>
      </c>
      <c r="GA33" s="49">
        <v>4.7333333333333334</v>
      </c>
      <c r="GB33" s="49">
        <v>5.0625</v>
      </c>
      <c r="GC33"/>
      <c r="GD33"/>
      <c r="GE33"/>
      <c r="GF33"/>
      <c r="GG33"/>
      <c r="GH33" s="49">
        <f t="shared" si="20"/>
        <v>4.34375</v>
      </c>
      <c r="GI33" s="49">
        <f t="shared" si="21"/>
        <v>4.8979166666666671</v>
      </c>
      <c r="GJ33" s="49">
        <f t="shared" si="22"/>
        <v>-0.55416666666666714</v>
      </c>
    </row>
    <row r="34" spans="1:192">
      <c r="A34" s="289" t="s">
        <v>1129</v>
      </c>
      <c r="B34" s="290">
        <v>7</v>
      </c>
      <c r="C34" s="290">
        <v>19</v>
      </c>
      <c r="D34" s="290" t="s">
        <v>72</v>
      </c>
      <c r="F34" s="290" t="s">
        <v>576</v>
      </c>
      <c r="G34" s="290" t="s">
        <v>438</v>
      </c>
      <c r="H34" s="290" t="s">
        <v>73</v>
      </c>
      <c r="I34" s="290" t="s">
        <v>74</v>
      </c>
      <c r="J34" s="290" t="s">
        <v>438</v>
      </c>
      <c r="K34" s="290" t="s">
        <v>75</v>
      </c>
      <c r="L34" s="328" t="s">
        <v>76</v>
      </c>
      <c r="M34" s="343" t="s">
        <v>379</v>
      </c>
      <c r="N34" s="289">
        <v>2</v>
      </c>
      <c r="O34" s="290">
        <v>8</v>
      </c>
      <c r="P34" s="290">
        <v>6</v>
      </c>
      <c r="Q34" s="290">
        <v>7</v>
      </c>
      <c r="R34" s="290">
        <v>8</v>
      </c>
      <c r="S34" s="290">
        <v>9</v>
      </c>
      <c r="T34" s="290">
        <v>10</v>
      </c>
      <c r="V34" s="290">
        <v>0</v>
      </c>
      <c r="X34" s="290">
        <v>6.5</v>
      </c>
      <c r="Y34" s="290">
        <v>9.5</v>
      </c>
      <c r="Z34" s="291">
        <v>-3</v>
      </c>
      <c r="AA34" s="361"/>
      <c r="AB34" s="349">
        <v>3</v>
      </c>
      <c r="AC34" s="290">
        <v>8</v>
      </c>
      <c r="AD34" s="290">
        <v>6</v>
      </c>
      <c r="AE34" s="290">
        <v>7</v>
      </c>
      <c r="AF34" s="290">
        <v>8</v>
      </c>
      <c r="AG34" s="290">
        <v>8</v>
      </c>
      <c r="AH34" s="290">
        <v>9</v>
      </c>
      <c r="AJ34" s="290">
        <v>0</v>
      </c>
      <c r="AL34" s="290">
        <v>6.5</v>
      </c>
      <c r="AM34" s="290">
        <v>8.5</v>
      </c>
      <c r="AN34" s="291">
        <v>-2</v>
      </c>
      <c r="AO34" s="361"/>
      <c r="AP34" s="349">
        <v>3</v>
      </c>
      <c r="AQ34" s="290">
        <v>3</v>
      </c>
      <c r="AR34" s="290">
        <v>2</v>
      </c>
      <c r="AS34" s="290">
        <v>3</v>
      </c>
      <c r="AT34" s="290">
        <v>3</v>
      </c>
      <c r="AU34" s="290">
        <v>3</v>
      </c>
      <c r="AW34" s="290">
        <v>0</v>
      </c>
      <c r="AY34" s="290">
        <v>2.5</v>
      </c>
      <c r="AZ34" s="290">
        <v>3</v>
      </c>
      <c r="BA34" s="291">
        <v>-0.5</v>
      </c>
      <c r="BB34" s="361"/>
      <c r="BC34" s="355">
        <v>9.6666666666666661</v>
      </c>
      <c r="BD34" s="295">
        <v>1212.8431372549019</v>
      </c>
      <c r="BE34" s="295">
        <v>3.1372549019607843</v>
      </c>
      <c r="BF34" s="295">
        <v>1</v>
      </c>
      <c r="BG34" s="295">
        <v>0.33333333333333331</v>
      </c>
      <c r="BH34" s="295">
        <v>3.1372549019607843</v>
      </c>
      <c r="BI34" s="295">
        <v>0.33333333333333331</v>
      </c>
      <c r="BJ34" s="295">
        <v>3.9215686274509803E-2</v>
      </c>
      <c r="BL34" s="355">
        <v>1.0280287236002434</v>
      </c>
      <c r="BM34" s="295">
        <v>3.0841625672777613</v>
      </c>
      <c r="BN34" s="295">
        <v>0.61671227919975624</v>
      </c>
      <c r="BO34" s="295">
        <v>0.3010299956639812</v>
      </c>
      <c r="BP34" s="295">
        <v>0.12493873660829993</v>
      </c>
      <c r="BQ34" s="295">
        <v>0.61671227919975624</v>
      </c>
      <c r="BR34" s="295">
        <v>0.12493873660829993</v>
      </c>
      <c r="BS34" s="295">
        <v>1.6705693502852715E-2</v>
      </c>
      <c r="BT34" s="295"/>
      <c r="BU34" s="295">
        <v>0</v>
      </c>
      <c r="BW34" s="295">
        <f t="shared" si="13"/>
        <v>0.36797678529459432</v>
      </c>
      <c r="BX34" s="295">
        <f t="shared" si="14"/>
        <v>0.13752786391632046</v>
      </c>
      <c r="BY34" s="292">
        <f t="shared" si="19"/>
        <v>0.23044892137827386</v>
      </c>
      <c r="BZ34" s="361"/>
      <c r="CA34" s="355">
        <v>5.833333333333333</v>
      </c>
      <c r="CB34" s="295">
        <v>6.083333333333333</v>
      </c>
      <c r="CC34" s="295">
        <v>5.916666666666667</v>
      </c>
      <c r="CD34" s="295">
        <v>5.75</v>
      </c>
      <c r="CE34" s="295">
        <v>6.666666666666667</v>
      </c>
      <c r="CF34" s="295">
        <v>6.166666666666667</v>
      </c>
      <c r="CG34" s="295">
        <v>5.916666666666667</v>
      </c>
      <c r="CH34" s="295">
        <v>4.916666666666667</v>
      </c>
      <c r="CI34" s="295"/>
      <c r="CJ34" s="295">
        <v>5.958333333333333</v>
      </c>
      <c r="CK34" s="295">
        <v>5.8333333333333339</v>
      </c>
      <c r="CL34" s="292">
        <v>0.12499999999999911</v>
      </c>
      <c r="CM34" s="295">
        <v>6.416666666666667</v>
      </c>
      <c r="CN34" s="295">
        <v>5.416666666666667</v>
      </c>
      <c r="CO34" s="292">
        <v>1</v>
      </c>
      <c r="CP34" s="361"/>
      <c r="CQ34" s="355"/>
      <c r="CR34" s="295"/>
      <c r="CS34" s="295"/>
      <c r="CT34" s="295"/>
      <c r="CU34" s="295">
        <v>5.583333333333333</v>
      </c>
      <c r="CV34" s="295">
        <v>4.75</v>
      </c>
      <c r="CW34" s="295">
        <v>5</v>
      </c>
      <c r="CX34" s="295">
        <v>4.583333333333333</v>
      </c>
      <c r="CY34" s="295"/>
      <c r="CZ34" s="295"/>
      <c r="DA34" s="295"/>
      <c r="DB34" s="292"/>
      <c r="DC34" s="295">
        <v>5.1666666666666661</v>
      </c>
      <c r="DD34" s="295">
        <v>4.7916666666666661</v>
      </c>
      <c r="DE34" s="292">
        <v>0.375</v>
      </c>
      <c r="DG34" s="361"/>
      <c r="DH34" s="295">
        <f t="shared" si="15"/>
        <v>0</v>
      </c>
      <c r="DI34" s="295">
        <f t="shared" si="15"/>
        <v>0</v>
      </c>
      <c r="DJ34" s="292">
        <f t="shared" si="4"/>
        <v>0</v>
      </c>
      <c r="DK34" s="295">
        <f t="shared" si="16"/>
        <v>0.31756042929152134</v>
      </c>
      <c r="DL34" s="295">
        <f t="shared" si="16"/>
        <v>0</v>
      </c>
      <c r="DM34" s="292">
        <f t="shared" si="5"/>
        <v>0.15878021464576067</v>
      </c>
      <c r="DN34" s="297">
        <f t="shared" si="6"/>
        <v>-0.15878021464576067</v>
      </c>
      <c r="DO34" s="295">
        <f t="shared" si="17"/>
        <v>1.0471975511965979</v>
      </c>
      <c r="DP34" s="295">
        <f t="shared" si="17"/>
        <v>0</v>
      </c>
      <c r="DQ34" s="295">
        <f t="shared" si="17"/>
        <v>0.92729521800161219</v>
      </c>
      <c r="DR34" s="295">
        <f t="shared" si="17"/>
        <v>0.31756042929152134</v>
      </c>
      <c r="DS34" s="292">
        <f t="shared" si="7"/>
        <v>0.57301329962243286</v>
      </c>
      <c r="DT34" s="295">
        <f t="shared" si="18"/>
        <v>1.266103672779499</v>
      </c>
      <c r="DU34" s="295">
        <f t="shared" si="18"/>
        <v>0</v>
      </c>
      <c r="DV34" s="295">
        <f t="shared" si="18"/>
        <v>0.64350110879328448</v>
      </c>
      <c r="DW34" s="295">
        <f t="shared" si="18"/>
        <v>0</v>
      </c>
      <c r="DX34" s="292">
        <f t="shared" si="8"/>
        <v>0.47740119539319587</v>
      </c>
      <c r="DY34" s="297">
        <f t="shared" si="9"/>
        <v>9.5612104229236994E-2</v>
      </c>
      <c r="DZ34" s="361"/>
      <c r="EA34" s="295">
        <v>0</v>
      </c>
      <c r="EB34" s="295">
        <v>0</v>
      </c>
      <c r="EC34" s="295">
        <v>2.5</v>
      </c>
      <c r="ED34" s="295">
        <v>0</v>
      </c>
      <c r="EE34" s="295">
        <v>25</v>
      </c>
      <c r="EF34" s="295">
        <v>0</v>
      </c>
      <c r="EG34" s="295">
        <v>20</v>
      </c>
      <c r="EH34" s="295">
        <v>2.5</v>
      </c>
      <c r="EI34" s="295">
        <v>35</v>
      </c>
      <c r="EJ34" s="295">
        <v>0</v>
      </c>
      <c r="EK34" s="295">
        <v>10</v>
      </c>
      <c r="EL34" s="295">
        <v>0</v>
      </c>
      <c r="EN34" s="290">
        <v>20</v>
      </c>
      <c r="EO34" s="290">
        <v>0</v>
      </c>
      <c r="EP34" s="290">
        <v>0</v>
      </c>
      <c r="EQ34" s="290">
        <v>0</v>
      </c>
      <c r="ER34" s="290">
        <v>0</v>
      </c>
      <c r="ES34" s="290">
        <v>20</v>
      </c>
      <c r="ET34" s="290">
        <v>0</v>
      </c>
      <c r="EU34" s="290">
        <v>0</v>
      </c>
      <c r="EV34" s="290">
        <v>1</v>
      </c>
      <c r="EW34" s="290">
        <v>0</v>
      </c>
      <c r="EY34" s="290">
        <v>20</v>
      </c>
      <c r="EZ34" s="290">
        <v>6</v>
      </c>
      <c r="FA34" s="290">
        <v>0</v>
      </c>
      <c r="FB34" s="290">
        <v>20</v>
      </c>
      <c r="FC34" s="290">
        <v>4</v>
      </c>
      <c r="FD34" s="290">
        <v>0</v>
      </c>
      <c r="FE34" s="290">
        <v>20</v>
      </c>
      <c r="FF34" s="290">
        <v>5</v>
      </c>
      <c r="FG34" s="290">
        <v>1</v>
      </c>
      <c r="FH34" s="290">
        <v>20</v>
      </c>
      <c r="FI34" s="290">
        <v>3</v>
      </c>
      <c r="FJ34" s="290">
        <v>0</v>
      </c>
      <c r="FL34" s="290">
        <v>20</v>
      </c>
      <c r="FM34" s="290">
        <v>12</v>
      </c>
      <c r="FN34" s="290">
        <v>0</v>
      </c>
      <c r="FO34" s="290">
        <v>20</v>
      </c>
      <c r="FP34" s="290">
        <v>2</v>
      </c>
      <c r="FQ34" s="290">
        <v>0</v>
      </c>
      <c r="FR34" s="290">
        <v>20</v>
      </c>
      <c r="FS34" s="290">
        <v>2</v>
      </c>
      <c r="FT34" s="290">
        <v>0</v>
      </c>
      <c r="FU34" s="290">
        <v>20</v>
      </c>
      <c r="FV34" s="290">
        <v>2</v>
      </c>
      <c r="FW34" s="290">
        <v>0</v>
      </c>
      <c r="FX34" s="398"/>
      <c r="FY34" s="243">
        <v>4.875</v>
      </c>
      <c r="FZ34" s="49">
        <v>6</v>
      </c>
      <c r="GA34" s="49">
        <v>6.625</v>
      </c>
      <c r="GB34" s="49">
        <v>5.8</v>
      </c>
      <c r="GC34"/>
      <c r="GD34"/>
      <c r="GE34"/>
      <c r="GF34"/>
      <c r="GG34"/>
      <c r="GH34" s="49">
        <f t="shared" si="20"/>
        <v>5.4375</v>
      </c>
      <c r="GI34" s="49">
        <f t="shared" si="21"/>
        <v>6.2125000000000004</v>
      </c>
      <c r="GJ34" s="49">
        <f t="shared" si="22"/>
        <v>-0.77500000000000036</v>
      </c>
    </row>
    <row r="35" spans="1:192">
      <c r="A35" s="289" t="s">
        <v>1129</v>
      </c>
      <c r="B35" s="290">
        <v>8</v>
      </c>
      <c r="C35" s="290">
        <v>39</v>
      </c>
      <c r="D35" s="290" t="s">
        <v>361</v>
      </c>
      <c r="F35" s="290" t="s">
        <v>500</v>
      </c>
      <c r="G35" s="290" t="s">
        <v>520</v>
      </c>
      <c r="H35" s="290" t="s">
        <v>521</v>
      </c>
      <c r="I35" s="290" t="s">
        <v>362</v>
      </c>
      <c r="J35" s="290" t="s">
        <v>188</v>
      </c>
      <c r="K35" s="290" t="s">
        <v>189</v>
      </c>
      <c r="L35" s="328" t="s">
        <v>190</v>
      </c>
      <c r="M35" s="343" t="s">
        <v>379</v>
      </c>
      <c r="N35" s="289">
        <v>5</v>
      </c>
      <c r="O35" s="290">
        <v>9</v>
      </c>
      <c r="P35" s="290">
        <v>4</v>
      </c>
      <c r="Q35" s="290">
        <v>5</v>
      </c>
      <c r="R35" s="290">
        <v>6</v>
      </c>
      <c r="S35" s="290">
        <v>7</v>
      </c>
      <c r="T35" s="290">
        <v>8</v>
      </c>
      <c r="V35" s="290">
        <v>3</v>
      </c>
      <c r="X35" s="290">
        <v>4.5</v>
      </c>
      <c r="Y35" s="290">
        <v>7.5</v>
      </c>
      <c r="Z35" s="291">
        <v>-3</v>
      </c>
      <c r="AA35" s="361"/>
      <c r="AB35" s="349">
        <v>4</v>
      </c>
      <c r="AC35" s="290">
        <v>6</v>
      </c>
      <c r="AD35" s="290">
        <v>3</v>
      </c>
      <c r="AE35" s="290">
        <v>4</v>
      </c>
      <c r="AF35" s="290">
        <v>4</v>
      </c>
      <c r="AG35" s="290">
        <v>6</v>
      </c>
      <c r="AH35" s="290">
        <v>7</v>
      </c>
      <c r="AJ35" s="290">
        <v>2</v>
      </c>
      <c r="AL35" s="290">
        <v>3.5</v>
      </c>
      <c r="AM35" s="290">
        <v>6.5</v>
      </c>
      <c r="AN35" s="291">
        <v>-3</v>
      </c>
      <c r="AO35" s="361"/>
      <c r="AP35" s="349">
        <v>2</v>
      </c>
      <c r="AQ35" s="290">
        <v>1</v>
      </c>
      <c r="AR35" s="290">
        <v>1</v>
      </c>
      <c r="AS35" s="290">
        <v>2</v>
      </c>
      <c r="AT35" s="290">
        <v>2</v>
      </c>
      <c r="AU35" s="290">
        <v>2</v>
      </c>
      <c r="AW35" s="290">
        <v>0</v>
      </c>
      <c r="AY35" s="290">
        <v>1</v>
      </c>
      <c r="AZ35" s="290">
        <v>2</v>
      </c>
      <c r="BA35" s="291">
        <v>-1</v>
      </c>
      <c r="BB35" s="361"/>
      <c r="BC35" s="355">
        <v>85.843137254901961</v>
      </c>
      <c r="BD35" s="295">
        <v>59.137254901960787</v>
      </c>
      <c r="BE35" s="295">
        <v>1.392156862745098</v>
      </c>
      <c r="BF35" s="295">
        <v>0.47058823529411764</v>
      </c>
      <c r="BG35" s="295">
        <v>5.8823529411764705E-2</v>
      </c>
      <c r="BH35" s="295">
        <v>0.70588235294117652</v>
      </c>
      <c r="BI35" s="295">
        <v>10.294117647058824</v>
      </c>
      <c r="BJ35" s="295">
        <v>6.2549019607843137</v>
      </c>
      <c r="BL35" s="355">
        <v>1.9387355041868224</v>
      </c>
      <c r="BM35" s="295">
        <v>1.7791435998845491</v>
      </c>
      <c r="BN35" s="295">
        <v>0.37878965457681185</v>
      </c>
      <c r="BO35" s="295">
        <v>0.16749108729376372</v>
      </c>
      <c r="BP35" s="295">
        <v>2.4823583725032145E-2</v>
      </c>
      <c r="BQ35" s="295">
        <v>0.2319490765206822</v>
      </c>
      <c r="BR35" s="295">
        <v>1.0528523073252758</v>
      </c>
      <c r="BS35" s="295">
        <v>0.86063154796905861</v>
      </c>
      <c r="BT35" s="295"/>
      <c r="BU35" s="295">
        <v>0.14684057805612966</v>
      </c>
      <c r="BW35" s="295">
        <f t="shared" si="13"/>
        <v>0.18452442659254401</v>
      </c>
      <c r="BX35" s="295">
        <f t="shared" si="14"/>
        <v>1.2442528592179756</v>
      </c>
      <c r="BY35" s="292">
        <f t="shared" si="19"/>
        <v>-1.0597284326254315</v>
      </c>
      <c r="BZ35" s="361"/>
      <c r="CA35" s="355">
        <v>6.416666666666667</v>
      </c>
      <c r="CB35" s="295">
        <v>5.416666666666667</v>
      </c>
      <c r="CC35" s="295">
        <v>6</v>
      </c>
      <c r="CD35" s="295">
        <v>5.75</v>
      </c>
      <c r="CE35" s="295">
        <v>6.166666666666667</v>
      </c>
      <c r="CF35" s="295">
        <v>6.5</v>
      </c>
      <c r="CG35" s="295">
        <v>5.916666666666667</v>
      </c>
      <c r="CH35" s="295">
        <v>4.916666666666667</v>
      </c>
      <c r="CI35" s="295"/>
      <c r="CJ35" s="295">
        <v>5.916666666666667</v>
      </c>
      <c r="CK35" s="295">
        <v>5.875</v>
      </c>
      <c r="CL35" s="292">
        <v>4.1666666666666963E-2</v>
      </c>
      <c r="CM35" s="295">
        <v>6.3333333333333339</v>
      </c>
      <c r="CN35" s="295">
        <v>5.416666666666667</v>
      </c>
      <c r="CO35" s="292">
        <v>0.91666666666666696</v>
      </c>
      <c r="CP35" s="361"/>
      <c r="CQ35" s="355"/>
      <c r="CR35" s="295"/>
      <c r="CS35" s="295"/>
      <c r="CT35" s="295"/>
      <c r="CU35" s="295">
        <v>4.833333333333333</v>
      </c>
      <c r="CV35" s="295">
        <v>5.75</v>
      </c>
      <c r="CW35" s="295">
        <v>4.916666666666667</v>
      </c>
      <c r="CX35" s="295">
        <v>4.833333333333333</v>
      </c>
      <c r="CY35" s="295"/>
      <c r="CZ35" s="295"/>
      <c r="DA35" s="295"/>
      <c r="DB35" s="292"/>
      <c r="DC35" s="295">
        <v>5.2916666666666661</v>
      </c>
      <c r="DD35" s="295">
        <v>4.875</v>
      </c>
      <c r="DE35" s="292">
        <v>0.41666666666666607</v>
      </c>
      <c r="DG35" s="361"/>
      <c r="DH35" s="295">
        <f t="shared" si="15"/>
        <v>0.55481103298007151</v>
      </c>
      <c r="DI35" s="295">
        <f t="shared" si="15"/>
        <v>0</v>
      </c>
      <c r="DJ35" s="292">
        <f t="shared" si="4"/>
        <v>0.27740551649003575</v>
      </c>
      <c r="DK35" s="295">
        <f t="shared" si="16"/>
        <v>0</v>
      </c>
      <c r="DL35" s="295">
        <f t="shared" si="16"/>
        <v>0.31756042929152134</v>
      </c>
      <c r="DM35" s="292">
        <f t="shared" si="5"/>
        <v>0.15878021464576067</v>
      </c>
      <c r="DN35" s="297">
        <f t="shared" si="6"/>
        <v>0.11862530184427508</v>
      </c>
      <c r="DO35" s="295">
        <f t="shared" si="17"/>
        <v>1.4202280540182106</v>
      </c>
      <c r="DP35" s="295">
        <f t="shared" si="17"/>
        <v>0</v>
      </c>
      <c r="DQ35" s="295">
        <f t="shared" si="17"/>
        <v>1.266103672779499</v>
      </c>
      <c r="DR35" s="295">
        <f t="shared" si="17"/>
        <v>0.64350110879328448</v>
      </c>
      <c r="DS35" s="292">
        <f t="shared" si="7"/>
        <v>0.83245820889774857</v>
      </c>
      <c r="DT35" s="295">
        <f t="shared" si="18"/>
        <v>0.31756042929152134</v>
      </c>
      <c r="DU35" s="295">
        <f t="shared" si="18"/>
        <v>0.31756042929152134</v>
      </c>
      <c r="DV35" s="295">
        <f t="shared" si="18"/>
        <v>0.31756042929152134</v>
      </c>
      <c r="DW35" s="295">
        <f t="shared" si="18"/>
        <v>0.45102681179626242</v>
      </c>
      <c r="DX35" s="292">
        <f t="shared" si="8"/>
        <v>0.35092702491770661</v>
      </c>
      <c r="DY35" s="297">
        <f t="shared" si="9"/>
        <v>0.48153118398004197</v>
      </c>
      <c r="DZ35" s="361"/>
      <c r="EA35" s="295">
        <v>7.5</v>
      </c>
      <c r="EB35" s="295">
        <v>0</v>
      </c>
      <c r="EC35" s="295">
        <v>0</v>
      </c>
      <c r="ED35" s="295">
        <v>2.5</v>
      </c>
      <c r="EE35" s="295">
        <v>42.5</v>
      </c>
      <c r="EF35" s="295">
        <v>0</v>
      </c>
      <c r="EG35" s="295">
        <v>35</v>
      </c>
      <c r="EH35" s="295">
        <v>10</v>
      </c>
      <c r="EI35" s="295">
        <v>2.5</v>
      </c>
      <c r="EJ35" s="295">
        <v>2.5</v>
      </c>
      <c r="EK35" s="295">
        <v>2.5</v>
      </c>
      <c r="EL35" s="295">
        <v>5</v>
      </c>
      <c r="EN35" s="290">
        <v>20</v>
      </c>
      <c r="EO35" s="290">
        <v>1</v>
      </c>
      <c r="EP35" s="290">
        <v>0</v>
      </c>
      <c r="EQ35" s="290">
        <v>0</v>
      </c>
      <c r="ER35" s="290">
        <v>1</v>
      </c>
      <c r="ES35" s="290">
        <v>20</v>
      </c>
      <c r="ET35" s="290">
        <v>2</v>
      </c>
      <c r="EU35" s="290">
        <v>0</v>
      </c>
      <c r="EV35" s="290">
        <v>0</v>
      </c>
      <c r="EW35" s="290">
        <v>0</v>
      </c>
      <c r="EY35" s="290">
        <v>20</v>
      </c>
      <c r="EZ35" s="290">
        <v>15</v>
      </c>
      <c r="FA35" s="290">
        <v>0</v>
      </c>
      <c r="FB35" s="290">
        <v>20</v>
      </c>
      <c r="FC35" s="290">
        <v>2</v>
      </c>
      <c r="FD35" s="290">
        <v>0</v>
      </c>
      <c r="FE35" s="290">
        <v>20</v>
      </c>
      <c r="FF35" s="290">
        <v>13</v>
      </c>
      <c r="FG35" s="290">
        <v>2</v>
      </c>
      <c r="FH35" s="290">
        <v>20</v>
      </c>
      <c r="FI35" s="290">
        <v>1</v>
      </c>
      <c r="FJ35" s="290">
        <v>2</v>
      </c>
      <c r="FL35" s="290">
        <v>20</v>
      </c>
      <c r="FM35" s="290">
        <v>1</v>
      </c>
      <c r="FN35" s="290">
        <v>0</v>
      </c>
      <c r="FO35" s="290">
        <v>20</v>
      </c>
      <c r="FP35" s="290">
        <v>0</v>
      </c>
      <c r="FQ35" s="290">
        <v>1</v>
      </c>
      <c r="FR35" s="290">
        <v>20</v>
      </c>
      <c r="FS35" s="290">
        <v>0</v>
      </c>
      <c r="FT35" s="290">
        <v>1</v>
      </c>
      <c r="FU35" s="290">
        <v>20</v>
      </c>
      <c r="FV35" s="290">
        <v>1</v>
      </c>
      <c r="FW35" s="290">
        <v>1</v>
      </c>
      <c r="FX35" s="398"/>
      <c r="FY35" s="243">
        <v>3.8125</v>
      </c>
      <c r="FZ35" s="49">
        <v>4.625</v>
      </c>
      <c r="GA35" s="49">
        <v>5.5625</v>
      </c>
      <c r="GB35" s="49">
        <v>5.375</v>
      </c>
      <c r="GC35"/>
      <c r="GD35"/>
      <c r="GE35"/>
      <c r="GF35"/>
      <c r="GG35"/>
      <c r="GH35" s="49">
        <f t="shared" si="20"/>
        <v>4.21875</v>
      </c>
      <c r="GI35" s="49">
        <f t="shared" si="21"/>
        <v>5.46875</v>
      </c>
      <c r="GJ35" s="49">
        <f t="shared" si="22"/>
        <v>-1.25</v>
      </c>
    </row>
    <row r="36" spans="1:192">
      <c r="A36" s="289" t="s">
        <v>1129</v>
      </c>
      <c r="B36" s="290">
        <v>9</v>
      </c>
      <c r="C36" s="290">
        <v>12</v>
      </c>
      <c r="D36" s="290" t="s">
        <v>532</v>
      </c>
      <c r="F36" s="290" t="s">
        <v>477</v>
      </c>
      <c r="G36" s="290" t="s">
        <v>533</v>
      </c>
      <c r="H36" s="290" t="s">
        <v>534</v>
      </c>
      <c r="I36" s="290" t="s">
        <v>535</v>
      </c>
      <c r="J36" s="290" t="s">
        <v>533</v>
      </c>
      <c r="K36" s="290" t="s">
        <v>536</v>
      </c>
      <c r="L36" s="328" t="s">
        <v>566</v>
      </c>
      <c r="M36" s="343" t="s">
        <v>379</v>
      </c>
      <c r="N36" s="289">
        <v>4</v>
      </c>
      <c r="O36" s="290">
        <v>6</v>
      </c>
      <c r="P36" s="290">
        <v>3</v>
      </c>
      <c r="Q36" s="290">
        <v>4</v>
      </c>
      <c r="R36" s="290">
        <v>6</v>
      </c>
      <c r="S36" s="290">
        <v>6</v>
      </c>
      <c r="T36" s="290">
        <v>7</v>
      </c>
      <c r="V36" s="290">
        <v>0</v>
      </c>
      <c r="X36" s="290">
        <v>3.5</v>
      </c>
      <c r="Y36" s="290">
        <v>6.5</v>
      </c>
      <c r="Z36" s="291">
        <v>-3</v>
      </c>
      <c r="AA36" s="361"/>
      <c r="AB36" s="349">
        <v>3</v>
      </c>
      <c r="AC36" s="290">
        <v>5</v>
      </c>
      <c r="AD36" s="290">
        <v>3</v>
      </c>
      <c r="AE36" s="290">
        <v>4</v>
      </c>
      <c r="AF36" s="290">
        <v>5</v>
      </c>
      <c r="AG36" s="290">
        <v>4</v>
      </c>
      <c r="AH36" s="290">
        <v>5</v>
      </c>
      <c r="AJ36" s="290">
        <v>0</v>
      </c>
      <c r="AL36" s="290">
        <v>3.5</v>
      </c>
      <c r="AM36" s="290">
        <v>4.5</v>
      </c>
      <c r="AN36" s="291">
        <v>-1</v>
      </c>
      <c r="AO36" s="361"/>
      <c r="AP36" s="349">
        <v>2</v>
      </c>
      <c r="AQ36" s="290">
        <v>1</v>
      </c>
      <c r="AR36" s="290">
        <v>1</v>
      </c>
      <c r="AS36" s="290">
        <v>2</v>
      </c>
      <c r="AT36" s="290">
        <v>2</v>
      </c>
      <c r="AU36" s="290">
        <v>2</v>
      </c>
      <c r="AW36" s="290">
        <v>0</v>
      </c>
      <c r="AY36" s="290">
        <v>1</v>
      </c>
      <c r="AZ36" s="290">
        <v>2</v>
      </c>
      <c r="BA36" s="291">
        <v>-1</v>
      </c>
      <c r="BB36" s="361"/>
      <c r="BC36" s="355">
        <v>8.2549019607843146</v>
      </c>
      <c r="BD36" s="295">
        <v>59.137254901960787</v>
      </c>
      <c r="BE36" s="295">
        <v>5.7254901960784315</v>
      </c>
      <c r="BF36" s="295">
        <v>4.9019607843137258</v>
      </c>
      <c r="BG36" s="295">
        <v>0.60784313725490191</v>
      </c>
      <c r="BH36" s="295">
        <v>5.7254901960784315</v>
      </c>
      <c r="BI36" s="295">
        <v>16.647058823529413</v>
      </c>
      <c r="BJ36" s="295">
        <v>17.882352941176471</v>
      </c>
      <c r="BL36" s="355">
        <v>0.9663718225361515</v>
      </c>
      <c r="BM36" s="295">
        <v>1.7791435998845491</v>
      </c>
      <c r="BN36" s="295">
        <v>0.82772394394483417</v>
      </c>
      <c r="BO36" s="295">
        <v>0.77099631949590697</v>
      </c>
      <c r="BP36" s="295">
        <v>0.20624367628578033</v>
      </c>
      <c r="BQ36" s="295">
        <v>0.82772394394483417</v>
      </c>
      <c r="BR36" s="295">
        <v>1.2466723333413885</v>
      </c>
      <c r="BS36" s="295">
        <v>1.2760561110265982</v>
      </c>
      <c r="BT36" s="295"/>
      <c r="BU36" s="295">
        <v>0</v>
      </c>
      <c r="BW36" s="295">
        <f t="shared" si="13"/>
        <v>0.81356790760609987</v>
      </c>
      <c r="BX36" s="295">
        <f t="shared" si="14"/>
        <v>1.5505880172428579</v>
      </c>
      <c r="BY36" s="292">
        <f t="shared" si="19"/>
        <v>-0.73702010963675801</v>
      </c>
      <c r="BZ36" s="361"/>
      <c r="CA36" s="355">
        <v>5.416666666666667</v>
      </c>
      <c r="CB36" s="295">
        <v>5.416666666666667</v>
      </c>
      <c r="CC36" s="295">
        <v>4.5</v>
      </c>
      <c r="CD36" s="295">
        <v>4.833333333333333</v>
      </c>
      <c r="CE36" s="295">
        <v>4.25</v>
      </c>
      <c r="CF36" s="295">
        <v>5.333333333333333</v>
      </c>
      <c r="CG36" s="295">
        <v>4.75</v>
      </c>
      <c r="CH36" s="295">
        <v>5.416666666666667</v>
      </c>
      <c r="CI36" s="295"/>
      <c r="CJ36" s="295">
        <v>5.416666666666667</v>
      </c>
      <c r="CK36" s="295">
        <v>4.6666666666666661</v>
      </c>
      <c r="CL36" s="292">
        <v>0.75000000000000089</v>
      </c>
      <c r="CM36" s="295">
        <v>4.7916666666666661</v>
      </c>
      <c r="CN36" s="295">
        <v>5.0833333333333339</v>
      </c>
      <c r="CO36" s="292">
        <v>-0.29166666666666785</v>
      </c>
      <c r="CP36" s="361"/>
      <c r="CQ36" s="355"/>
      <c r="CR36" s="295"/>
      <c r="CS36" s="295"/>
      <c r="CT36" s="295"/>
      <c r="CU36" s="295">
        <v>4.416666666666667</v>
      </c>
      <c r="CV36" s="295">
        <v>5.5</v>
      </c>
      <c r="CW36" s="295">
        <v>4.416666666666667</v>
      </c>
      <c r="CX36" s="295">
        <v>4.583333333333333</v>
      </c>
      <c r="CY36" s="295"/>
      <c r="CZ36" s="295"/>
      <c r="DA36" s="295"/>
      <c r="DB36" s="292"/>
      <c r="DC36" s="295">
        <v>4.9583333333333339</v>
      </c>
      <c r="DD36" s="295">
        <v>4.5</v>
      </c>
      <c r="DE36" s="292">
        <v>0.45833333333333393</v>
      </c>
      <c r="DG36" s="361"/>
      <c r="DH36" s="295">
        <f t="shared" si="15"/>
        <v>0.55481103298007151</v>
      </c>
      <c r="DI36" s="295">
        <f t="shared" si="15"/>
        <v>0</v>
      </c>
      <c r="DJ36" s="292">
        <f t="shared" si="4"/>
        <v>0.27740551649003575</v>
      </c>
      <c r="DK36" s="295">
        <f t="shared" si="16"/>
        <v>0</v>
      </c>
      <c r="DL36" s="295">
        <f t="shared" si="16"/>
        <v>0</v>
      </c>
      <c r="DM36" s="292">
        <f t="shared" si="5"/>
        <v>0</v>
      </c>
      <c r="DN36" s="297">
        <f t="shared" si="6"/>
        <v>0.27740551649003575</v>
      </c>
      <c r="DO36" s="295">
        <f t="shared" si="17"/>
        <v>0.79539883018414359</v>
      </c>
      <c r="DP36" s="295">
        <f t="shared" si="17"/>
        <v>0</v>
      </c>
      <c r="DQ36" s="295">
        <f t="shared" si="17"/>
        <v>0.31756042929152134</v>
      </c>
      <c r="DR36" s="295">
        <f t="shared" si="17"/>
        <v>0.31756042929152134</v>
      </c>
      <c r="DS36" s="292">
        <f t="shared" si="7"/>
        <v>0.35762992219179657</v>
      </c>
      <c r="DT36" s="295">
        <f t="shared" si="18"/>
        <v>0</v>
      </c>
      <c r="DU36" s="295">
        <f t="shared" si="18"/>
        <v>0</v>
      </c>
      <c r="DV36" s="295">
        <f t="shared" si="18"/>
        <v>0</v>
      </c>
      <c r="DW36" s="295">
        <f t="shared" si="18"/>
        <v>0</v>
      </c>
      <c r="DX36" s="292">
        <f t="shared" si="8"/>
        <v>0</v>
      </c>
      <c r="DY36" s="297">
        <f t="shared" si="9"/>
        <v>0.35762992219179657</v>
      </c>
      <c r="DZ36" s="361"/>
      <c r="EA36" s="295">
        <v>7.5</v>
      </c>
      <c r="EB36" s="295">
        <v>0</v>
      </c>
      <c r="EC36" s="295">
        <v>0</v>
      </c>
      <c r="ED36" s="295">
        <v>0</v>
      </c>
      <c r="EE36" s="295">
        <v>15</v>
      </c>
      <c r="EF36" s="295">
        <v>0</v>
      </c>
      <c r="EG36" s="295">
        <v>2.5</v>
      </c>
      <c r="EH36" s="295">
        <v>2.5</v>
      </c>
      <c r="EI36" s="295">
        <v>0</v>
      </c>
      <c r="EJ36" s="295">
        <v>0</v>
      </c>
      <c r="EK36" s="295">
        <v>0</v>
      </c>
      <c r="EL36" s="295">
        <v>0</v>
      </c>
      <c r="EN36" s="290">
        <v>20</v>
      </c>
      <c r="EO36" s="290">
        <v>0</v>
      </c>
      <c r="EP36" s="290">
        <v>0</v>
      </c>
      <c r="EQ36" s="290">
        <v>0</v>
      </c>
      <c r="ER36" s="290">
        <v>0</v>
      </c>
      <c r="ES36" s="290">
        <v>20</v>
      </c>
      <c r="ET36" s="290">
        <v>3</v>
      </c>
      <c r="EU36" s="290">
        <v>0</v>
      </c>
      <c r="EV36" s="290">
        <v>0</v>
      </c>
      <c r="EW36" s="290">
        <v>0</v>
      </c>
      <c r="EY36" s="290">
        <v>20</v>
      </c>
      <c r="EZ36" s="290">
        <v>5</v>
      </c>
      <c r="FA36" s="290">
        <v>0</v>
      </c>
      <c r="FB36" s="290">
        <v>20</v>
      </c>
      <c r="FC36" s="290">
        <v>1</v>
      </c>
      <c r="FD36" s="290">
        <v>0</v>
      </c>
      <c r="FE36" s="290">
        <v>20</v>
      </c>
      <c r="FF36" s="290">
        <v>0</v>
      </c>
      <c r="FG36" s="290">
        <v>1</v>
      </c>
      <c r="FH36" s="290">
        <v>20</v>
      </c>
      <c r="FI36" s="290">
        <v>1</v>
      </c>
      <c r="FJ36" s="290">
        <v>0</v>
      </c>
      <c r="FL36" s="290">
        <v>20</v>
      </c>
      <c r="FM36" s="290">
        <v>0</v>
      </c>
      <c r="FN36" s="290">
        <v>0</v>
      </c>
      <c r="FO36" s="290">
        <v>20</v>
      </c>
      <c r="FP36" s="290">
        <v>0</v>
      </c>
      <c r="FQ36" s="290">
        <v>0</v>
      </c>
      <c r="FR36" s="290">
        <v>20</v>
      </c>
      <c r="FS36" s="290">
        <v>0</v>
      </c>
      <c r="FT36" s="290">
        <v>0</v>
      </c>
      <c r="FU36" s="290">
        <v>20</v>
      </c>
      <c r="FV36" s="290">
        <v>0</v>
      </c>
      <c r="FW36" s="290">
        <v>0</v>
      </c>
      <c r="FX36" s="398"/>
      <c r="FY36" s="243">
        <v>4.5625</v>
      </c>
      <c r="FZ36" s="49">
        <v>5.4375</v>
      </c>
      <c r="GA36" s="49">
        <v>4.3125</v>
      </c>
      <c r="GB36" s="49">
        <v>5.125</v>
      </c>
      <c r="GC36"/>
      <c r="GD36"/>
      <c r="GE36"/>
      <c r="GF36"/>
      <c r="GG36"/>
      <c r="GH36" s="49">
        <f t="shared" si="20"/>
        <v>5</v>
      </c>
      <c r="GI36" s="49">
        <f t="shared" si="21"/>
        <v>4.71875</v>
      </c>
      <c r="GJ36" s="49">
        <f t="shared" si="22"/>
        <v>0.28125</v>
      </c>
    </row>
    <row r="37" spans="1:192">
      <c r="A37" s="289" t="s">
        <v>1129</v>
      </c>
      <c r="B37" s="290">
        <v>10</v>
      </c>
      <c r="C37" s="290">
        <v>33</v>
      </c>
      <c r="D37" s="290" t="s">
        <v>298</v>
      </c>
      <c r="F37" s="290" t="s">
        <v>344</v>
      </c>
      <c r="G37" s="290" t="s">
        <v>345</v>
      </c>
      <c r="H37" s="290" t="s">
        <v>346</v>
      </c>
      <c r="I37" s="290" t="s">
        <v>347</v>
      </c>
      <c r="J37" s="290" t="s">
        <v>345</v>
      </c>
      <c r="K37" s="290" t="s">
        <v>348</v>
      </c>
      <c r="L37" s="328" t="s">
        <v>264</v>
      </c>
      <c r="M37" s="343" t="s">
        <v>274</v>
      </c>
      <c r="N37" s="289">
        <v>3</v>
      </c>
      <c r="O37" s="290">
        <v>7</v>
      </c>
      <c r="P37" s="290">
        <v>3</v>
      </c>
      <c r="Q37" s="290">
        <v>4</v>
      </c>
      <c r="R37" s="290">
        <v>7</v>
      </c>
      <c r="S37" s="290">
        <v>5</v>
      </c>
      <c r="T37" s="290">
        <v>6</v>
      </c>
      <c r="V37" s="290">
        <v>0</v>
      </c>
      <c r="X37" s="290">
        <v>3.5</v>
      </c>
      <c r="Y37" s="290">
        <v>5.5</v>
      </c>
      <c r="Z37" s="291">
        <v>-2</v>
      </c>
      <c r="AA37" s="361"/>
      <c r="AB37" s="349">
        <v>4</v>
      </c>
      <c r="AC37" s="290">
        <v>6</v>
      </c>
      <c r="AD37" s="290">
        <v>3</v>
      </c>
      <c r="AE37" s="290">
        <v>4</v>
      </c>
      <c r="AF37" s="290">
        <v>6</v>
      </c>
      <c r="AG37" s="290">
        <v>5</v>
      </c>
      <c r="AH37" s="290">
        <v>6</v>
      </c>
      <c r="AJ37" s="290">
        <v>0</v>
      </c>
      <c r="AL37" s="290">
        <v>3.5</v>
      </c>
      <c r="AM37" s="290">
        <v>5.5</v>
      </c>
      <c r="AN37" s="291">
        <v>-2</v>
      </c>
      <c r="AO37" s="361"/>
      <c r="AP37" s="349">
        <v>2</v>
      </c>
      <c r="AQ37" s="290">
        <v>1</v>
      </c>
      <c r="AR37" s="290">
        <v>1</v>
      </c>
      <c r="AS37" s="290">
        <v>2</v>
      </c>
      <c r="AT37" s="290">
        <v>3</v>
      </c>
      <c r="AU37" s="290">
        <v>3</v>
      </c>
      <c r="AW37" s="290">
        <v>0</v>
      </c>
      <c r="AY37" s="290">
        <v>1</v>
      </c>
      <c r="AZ37" s="290">
        <v>3</v>
      </c>
      <c r="BA37" s="291">
        <v>-2</v>
      </c>
      <c r="BB37" s="361"/>
      <c r="BC37" s="355">
        <v>105.19607843137256</v>
      </c>
      <c r="BD37" s="295">
        <v>1212.8431372549019</v>
      </c>
      <c r="BE37" s="295">
        <v>0.13725490196078433</v>
      </c>
      <c r="BF37" s="295">
        <v>56.294117647058826</v>
      </c>
      <c r="BG37" s="295">
        <v>55.431372549019606</v>
      </c>
      <c r="BH37" s="295">
        <v>0.13725490196078433</v>
      </c>
      <c r="BI37" s="295">
        <v>2.5882352941176472</v>
      </c>
      <c r="BJ37" s="295">
        <v>0</v>
      </c>
      <c r="BL37" s="355">
        <v>2.0261084795791517</v>
      </c>
      <c r="BM37" s="295">
        <v>3.0841625672777613</v>
      </c>
      <c r="BN37" s="295">
        <v>5.5857817465000903E-2</v>
      </c>
      <c r="BO37" s="295">
        <v>1.7581100355003416</v>
      </c>
      <c r="BP37" s="295">
        <v>1.75152061350265</v>
      </c>
      <c r="BQ37" s="295">
        <v>5.5857817465000903E-2</v>
      </c>
      <c r="BR37" s="295">
        <v>0.55488091363249314</v>
      </c>
      <c r="BS37" s="295">
        <v>0</v>
      </c>
      <c r="BT37" s="295"/>
      <c r="BU37" s="295">
        <v>0</v>
      </c>
      <c r="BW37" s="295">
        <f t="shared" si="13"/>
        <v>2.0520221325480383</v>
      </c>
      <c r="BX37" s="295">
        <f t="shared" si="14"/>
        <v>0.55488091363249314</v>
      </c>
      <c r="BY37" s="292">
        <f t="shared" si="19"/>
        <v>1.4971412189155453</v>
      </c>
      <c r="BZ37" s="361"/>
      <c r="CA37" s="355">
        <v>5.333333333333333</v>
      </c>
      <c r="CB37" s="295">
        <v>3.6666666666666665</v>
      </c>
      <c r="CC37" s="295">
        <v>4.333333333333333</v>
      </c>
      <c r="CD37" s="295">
        <v>4.166666666666667</v>
      </c>
      <c r="CE37" s="295">
        <v>4.833333333333333</v>
      </c>
      <c r="CF37" s="295">
        <v>5.166666666666667</v>
      </c>
      <c r="CG37" s="295">
        <v>4.5</v>
      </c>
      <c r="CH37" s="295">
        <v>4.583333333333333</v>
      </c>
      <c r="CI37" s="295"/>
      <c r="CJ37" s="295">
        <v>4.5</v>
      </c>
      <c r="CK37" s="295">
        <v>4.25</v>
      </c>
      <c r="CL37" s="292">
        <v>0.25</v>
      </c>
      <c r="CM37" s="295">
        <v>5</v>
      </c>
      <c r="CN37" s="295">
        <v>4.5416666666666661</v>
      </c>
      <c r="CO37" s="292">
        <v>0.45833333333333393</v>
      </c>
      <c r="CP37" s="361"/>
      <c r="CQ37" s="355"/>
      <c r="CR37" s="295"/>
      <c r="CS37" s="295"/>
      <c r="CT37" s="295"/>
      <c r="CU37" s="295">
        <v>5.166666666666667</v>
      </c>
      <c r="CV37" s="295">
        <v>4.333333333333333</v>
      </c>
      <c r="CW37" s="295">
        <v>4.2727272727272725</v>
      </c>
      <c r="CX37" s="295">
        <v>3.5</v>
      </c>
      <c r="CY37" s="295"/>
      <c r="CZ37" s="295"/>
      <c r="DA37" s="295"/>
      <c r="DB37" s="292"/>
      <c r="DC37" s="295">
        <v>4.75</v>
      </c>
      <c r="DD37" s="295">
        <v>3.8863636363636362</v>
      </c>
      <c r="DE37" s="292">
        <v>0.86363636363636376</v>
      </c>
      <c r="DG37" s="361"/>
      <c r="DH37" s="295">
        <f t="shared" si="15"/>
        <v>0.45102681179626242</v>
      </c>
      <c r="DI37" s="295">
        <f t="shared" si="15"/>
        <v>0.45102681179626242</v>
      </c>
      <c r="DJ37" s="292">
        <f t="shared" si="4"/>
        <v>0.45102681179626242</v>
      </c>
      <c r="DK37" s="295">
        <f t="shared" si="16"/>
        <v>0</v>
      </c>
      <c r="DL37" s="295">
        <f t="shared" si="16"/>
        <v>0</v>
      </c>
      <c r="DM37" s="292">
        <f t="shared" si="5"/>
        <v>0</v>
      </c>
      <c r="DN37" s="297">
        <f t="shared" si="6"/>
        <v>0.45102681179626242</v>
      </c>
      <c r="DO37" s="295">
        <f t="shared" si="17"/>
        <v>0.45102681179626242</v>
      </c>
      <c r="DP37" s="295">
        <f t="shared" si="17"/>
        <v>0</v>
      </c>
      <c r="DQ37" s="295">
        <f t="shared" si="17"/>
        <v>0</v>
      </c>
      <c r="DR37" s="295">
        <f t="shared" si="17"/>
        <v>0</v>
      </c>
      <c r="DS37" s="292">
        <f t="shared" si="7"/>
        <v>0.1127567029490656</v>
      </c>
      <c r="DT37" s="295">
        <f t="shared" si="18"/>
        <v>0.31756042929152134</v>
      </c>
      <c r="DU37" s="295">
        <f t="shared" si="18"/>
        <v>0</v>
      </c>
      <c r="DV37" s="295">
        <f t="shared" si="18"/>
        <v>0</v>
      </c>
      <c r="DW37" s="295">
        <f t="shared" si="18"/>
        <v>0</v>
      </c>
      <c r="DX37" s="292">
        <f t="shared" si="8"/>
        <v>7.9390107322880335E-2</v>
      </c>
      <c r="DY37" s="297">
        <f t="shared" si="9"/>
        <v>3.3366595626185269E-2</v>
      </c>
      <c r="DZ37" s="361"/>
      <c r="EA37" s="295">
        <v>5</v>
      </c>
      <c r="EB37" s="295">
        <v>5</v>
      </c>
      <c r="EC37" s="295">
        <v>0</v>
      </c>
      <c r="ED37" s="295">
        <v>0</v>
      </c>
      <c r="EE37" s="295">
        <v>5</v>
      </c>
      <c r="EF37" s="295">
        <v>0</v>
      </c>
      <c r="EG37" s="295">
        <v>0</v>
      </c>
      <c r="EH37" s="295">
        <v>0</v>
      </c>
      <c r="EI37" s="295">
        <v>2.5</v>
      </c>
      <c r="EJ37" s="295">
        <v>0</v>
      </c>
      <c r="EK37" s="295">
        <v>0</v>
      </c>
      <c r="EL37" s="295">
        <v>0</v>
      </c>
      <c r="EN37" s="290">
        <v>20</v>
      </c>
      <c r="EO37" s="290">
        <v>0</v>
      </c>
      <c r="EP37" s="290">
        <v>0</v>
      </c>
      <c r="EQ37" s="290">
        <v>0</v>
      </c>
      <c r="ER37" s="290">
        <v>0</v>
      </c>
      <c r="ES37" s="290">
        <v>20</v>
      </c>
      <c r="ET37" s="290">
        <v>2</v>
      </c>
      <c r="EU37" s="290">
        <v>2</v>
      </c>
      <c r="EV37" s="290">
        <v>0</v>
      </c>
      <c r="EW37" s="290">
        <v>0</v>
      </c>
      <c r="EY37" s="290">
        <v>20</v>
      </c>
      <c r="EZ37" s="290">
        <v>1</v>
      </c>
      <c r="FA37" s="290">
        <v>0</v>
      </c>
      <c r="FB37" s="290">
        <v>20</v>
      </c>
      <c r="FC37" s="290">
        <v>1</v>
      </c>
      <c r="FD37" s="290">
        <v>0</v>
      </c>
      <c r="FE37" s="290">
        <v>20</v>
      </c>
      <c r="FF37" s="290">
        <v>0</v>
      </c>
      <c r="FG37" s="290">
        <v>0</v>
      </c>
      <c r="FH37" s="290">
        <v>20</v>
      </c>
      <c r="FI37" s="290">
        <v>0</v>
      </c>
      <c r="FJ37" s="290">
        <v>0</v>
      </c>
      <c r="FL37" s="290">
        <v>20</v>
      </c>
      <c r="FM37" s="290">
        <v>1</v>
      </c>
      <c r="FN37" s="290">
        <v>0</v>
      </c>
      <c r="FO37" s="290">
        <v>20</v>
      </c>
      <c r="FP37" s="290">
        <v>0</v>
      </c>
      <c r="FQ37" s="290">
        <v>0</v>
      </c>
      <c r="FR37" s="290">
        <v>20</v>
      </c>
      <c r="FS37" s="290">
        <v>0</v>
      </c>
      <c r="FT37" s="290">
        <v>0</v>
      </c>
      <c r="FU37" s="290">
        <v>20</v>
      </c>
      <c r="FV37" s="290">
        <v>0</v>
      </c>
      <c r="FW37" s="290">
        <v>0</v>
      </c>
      <c r="FX37" s="398"/>
      <c r="FY37" s="243">
        <v>3.6875</v>
      </c>
      <c r="FZ37" s="49">
        <v>4.4375</v>
      </c>
      <c r="GA37" s="49">
        <v>5.4375</v>
      </c>
      <c r="GB37" s="49">
        <v>5.4375</v>
      </c>
      <c r="GC37"/>
      <c r="GD37"/>
      <c r="GE37"/>
      <c r="GF37"/>
      <c r="GG37"/>
      <c r="GH37" s="49">
        <f t="shared" si="20"/>
        <v>4.0625</v>
      </c>
      <c r="GI37" s="49">
        <f t="shared" si="21"/>
        <v>5.4375</v>
      </c>
      <c r="GJ37" s="49">
        <f t="shared" si="22"/>
        <v>-1.375</v>
      </c>
    </row>
    <row r="38" spans="1:192">
      <c r="A38" s="289" t="s">
        <v>1129</v>
      </c>
      <c r="B38" s="290">
        <v>11</v>
      </c>
      <c r="C38" s="290">
        <v>23</v>
      </c>
      <c r="D38" s="290" t="s">
        <v>248</v>
      </c>
      <c r="F38" s="290" t="s">
        <v>577</v>
      </c>
      <c r="G38" s="290" t="s">
        <v>249</v>
      </c>
      <c r="H38" s="290" t="s">
        <v>250</v>
      </c>
      <c r="I38" s="290" t="s">
        <v>251</v>
      </c>
      <c r="J38" s="290" t="s">
        <v>252</v>
      </c>
      <c r="K38" s="290" t="s">
        <v>253</v>
      </c>
      <c r="L38" s="328" t="s">
        <v>254</v>
      </c>
      <c r="M38" s="343" t="s">
        <v>379</v>
      </c>
      <c r="N38" s="289">
        <v>6</v>
      </c>
      <c r="O38" s="290">
        <v>4</v>
      </c>
      <c r="P38" s="290">
        <v>4</v>
      </c>
      <c r="Q38" s="290">
        <v>5</v>
      </c>
      <c r="R38" s="290">
        <v>4</v>
      </c>
      <c r="S38" s="290">
        <v>5</v>
      </c>
      <c r="T38" s="290">
        <v>7</v>
      </c>
      <c r="V38" s="290">
        <v>0</v>
      </c>
      <c r="X38" s="290">
        <v>4.5</v>
      </c>
      <c r="Y38" s="290">
        <v>6</v>
      </c>
      <c r="Z38" s="291">
        <v>-1.5</v>
      </c>
      <c r="AA38" s="361"/>
      <c r="AB38" s="349">
        <v>6</v>
      </c>
      <c r="AC38" s="290">
        <v>4</v>
      </c>
      <c r="AD38" s="290">
        <v>4</v>
      </c>
      <c r="AE38" s="290">
        <v>6</v>
      </c>
      <c r="AF38" s="290">
        <v>3</v>
      </c>
      <c r="AG38" s="290">
        <v>4</v>
      </c>
      <c r="AH38" s="290">
        <v>5</v>
      </c>
      <c r="AJ38" s="290">
        <v>1</v>
      </c>
      <c r="AL38" s="290">
        <v>5</v>
      </c>
      <c r="AM38" s="290">
        <v>4.5</v>
      </c>
      <c r="AN38" s="291">
        <v>0.5</v>
      </c>
      <c r="AO38" s="361"/>
      <c r="AP38" s="349">
        <v>1</v>
      </c>
      <c r="AQ38" s="290">
        <v>1</v>
      </c>
      <c r="AR38" s="290">
        <v>1</v>
      </c>
      <c r="AS38" s="290">
        <v>1</v>
      </c>
      <c r="AT38" s="290">
        <v>1</v>
      </c>
      <c r="AU38" s="290">
        <v>1</v>
      </c>
      <c r="AW38" s="290">
        <v>0</v>
      </c>
      <c r="AY38" s="290">
        <v>1</v>
      </c>
      <c r="AZ38" s="290">
        <v>1</v>
      </c>
      <c r="BA38" s="291">
        <v>0</v>
      </c>
      <c r="BB38" s="361"/>
      <c r="BC38" s="355">
        <v>171.54901960784315</v>
      </c>
      <c r="BD38" s="295">
        <v>14.96078431372549</v>
      </c>
      <c r="BE38" s="295">
        <v>1.4509803921568627</v>
      </c>
      <c r="BF38" s="295">
        <v>32.882352941176471</v>
      </c>
      <c r="BG38" s="295">
        <v>13.529411764705882</v>
      </c>
      <c r="BH38" s="295">
        <v>32.254901960784316</v>
      </c>
      <c r="BI38" s="295">
        <v>6.9215686274509807</v>
      </c>
      <c r="BJ38" s="295">
        <v>2.7058823529411766</v>
      </c>
      <c r="BL38" s="355">
        <v>2.2369124960522324</v>
      </c>
      <c r="BM38" s="295">
        <v>1.2030542287912649</v>
      </c>
      <c r="BN38" s="295">
        <v>0.38933983691012009</v>
      </c>
      <c r="BO38" s="295">
        <v>1.5299735620449382</v>
      </c>
      <c r="BP38" s="295">
        <v>1.1622480318813917</v>
      </c>
      <c r="BQ38" s="295">
        <v>1.5218556718227587</v>
      </c>
      <c r="BR38" s="295">
        <v>0.89881118901266865</v>
      </c>
      <c r="BS38" s="295">
        <v>0.5688916280753078</v>
      </c>
      <c r="BT38" s="295"/>
      <c r="BU38" s="295">
        <v>-1.1325158349126387</v>
      </c>
      <c r="BW38" s="295">
        <f t="shared" si="13"/>
        <v>1.6758861204268167</v>
      </c>
      <c r="BX38" s="295">
        <f t="shared" si="14"/>
        <v>1.0264291104404506</v>
      </c>
      <c r="BY38" s="292">
        <f t="shared" si="19"/>
        <v>0.64945700998636613</v>
      </c>
      <c r="BZ38" s="361"/>
      <c r="CA38" s="355">
        <v>6.25</v>
      </c>
      <c r="CB38" s="295">
        <v>6.333333333333333</v>
      </c>
      <c r="CC38" s="295">
        <v>5.5</v>
      </c>
      <c r="CD38" s="295">
        <v>5.083333333333333</v>
      </c>
      <c r="CE38" s="295">
        <v>6.333333333333333</v>
      </c>
      <c r="CF38" s="295">
        <v>6.666666666666667</v>
      </c>
      <c r="CG38" s="295">
        <v>5.75</v>
      </c>
      <c r="CH38" s="295">
        <v>5.166666666666667</v>
      </c>
      <c r="CI38" s="295"/>
      <c r="CJ38" s="295">
        <v>6.2916666666666661</v>
      </c>
      <c r="CK38" s="295">
        <v>5.2916666666666661</v>
      </c>
      <c r="CL38" s="292">
        <v>1</v>
      </c>
      <c r="CM38" s="295">
        <v>6.5</v>
      </c>
      <c r="CN38" s="295">
        <v>5.4583333333333339</v>
      </c>
      <c r="CO38" s="292">
        <v>1.0416666666666661</v>
      </c>
      <c r="CP38" s="361"/>
      <c r="CQ38" s="355"/>
      <c r="CR38" s="295"/>
      <c r="CS38" s="295"/>
      <c r="CT38" s="295"/>
      <c r="CU38" s="295">
        <v>5.333333333333333</v>
      </c>
      <c r="CV38" s="295">
        <v>5.083333333333333</v>
      </c>
      <c r="CW38" s="295">
        <v>4.083333333333333</v>
      </c>
      <c r="CX38" s="295">
        <v>4.416666666666667</v>
      </c>
      <c r="CY38" s="295"/>
      <c r="CZ38" s="295"/>
      <c r="DA38" s="295"/>
      <c r="DB38" s="292"/>
      <c r="DC38" s="295">
        <v>5.208333333333333</v>
      </c>
      <c r="DD38" s="295">
        <v>4.25</v>
      </c>
      <c r="DE38" s="292">
        <v>0.95833333333333304</v>
      </c>
      <c r="DG38" s="361"/>
      <c r="DH38" s="295">
        <f t="shared" si="15"/>
        <v>0</v>
      </c>
      <c r="DI38" s="295">
        <f t="shared" si="15"/>
        <v>0.31756042929152134</v>
      </c>
      <c r="DJ38" s="292">
        <f t="shared" si="4"/>
        <v>0.15878021464576067</v>
      </c>
      <c r="DK38" s="295">
        <f t="shared" si="16"/>
        <v>0</v>
      </c>
      <c r="DL38" s="295">
        <f t="shared" si="16"/>
        <v>0</v>
      </c>
      <c r="DM38" s="292">
        <f t="shared" si="5"/>
        <v>0</v>
      </c>
      <c r="DN38" s="297">
        <f t="shared" si="6"/>
        <v>0.15878021464576067</v>
      </c>
      <c r="DO38" s="295">
        <f t="shared" si="17"/>
        <v>1.1040309877476004</v>
      </c>
      <c r="DP38" s="295">
        <f t="shared" si="17"/>
        <v>0.31756042929152134</v>
      </c>
      <c r="DQ38" s="295">
        <f t="shared" si="17"/>
        <v>1.1592794807274085</v>
      </c>
      <c r="DR38" s="295">
        <f t="shared" si="17"/>
        <v>0.55481103298007151</v>
      </c>
      <c r="DS38" s="292">
        <f t="shared" si="7"/>
        <v>0.78392048268665049</v>
      </c>
      <c r="DT38" s="295">
        <f t="shared" si="18"/>
        <v>0.86321189006954113</v>
      </c>
      <c r="DU38" s="295">
        <f t="shared" si="18"/>
        <v>0.64350110879328448</v>
      </c>
      <c r="DV38" s="295">
        <f t="shared" si="18"/>
        <v>0.45102681179626242</v>
      </c>
      <c r="DW38" s="295">
        <f t="shared" si="18"/>
        <v>0.45102681179626242</v>
      </c>
      <c r="DX38" s="292">
        <f t="shared" si="8"/>
        <v>0.60219165561383758</v>
      </c>
      <c r="DY38" s="297">
        <f t="shared" si="9"/>
        <v>0.1817288270728129</v>
      </c>
      <c r="DZ38" s="361"/>
      <c r="EA38" s="295">
        <v>0</v>
      </c>
      <c r="EB38" s="295">
        <v>2.5</v>
      </c>
      <c r="EC38" s="295">
        <v>0</v>
      </c>
      <c r="ED38" s="295">
        <v>0</v>
      </c>
      <c r="EE38" s="295">
        <v>27.500000000000004</v>
      </c>
      <c r="EF38" s="295">
        <v>2.5</v>
      </c>
      <c r="EG38" s="295">
        <v>30</v>
      </c>
      <c r="EH38" s="295">
        <v>7.5</v>
      </c>
      <c r="EI38" s="295">
        <v>17.5</v>
      </c>
      <c r="EJ38" s="295">
        <v>10</v>
      </c>
      <c r="EK38" s="295">
        <v>5</v>
      </c>
      <c r="EL38" s="295">
        <v>5</v>
      </c>
      <c r="EN38" s="290">
        <v>20</v>
      </c>
      <c r="EO38" s="290">
        <v>0</v>
      </c>
      <c r="EP38" s="290">
        <v>0</v>
      </c>
      <c r="EQ38" s="290">
        <v>0</v>
      </c>
      <c r="ER38" s="290">
        <v>0</v>
      </c>
      <c r="ES38" s="290">
        <v>20</v>
      </c>
      <c r="ET38" s="290">
        <v>0</v>
      </c>
      <c r="EU38" s="290">
        <v>1</v>
      </c>
      <c r="EV38" s="290">
        <v>0</v>
      </c>
      <c r="EW38" s="290">
        <v>0</v>
      </c>
      <c r="EY38" s="290">
        <v>20</v>
      </c>
      <c r="EZ38" s="290">
        <v>10</v>
      </c>
      <c r="FA38" s="290">
        <v>0</v>
      </c>
      <c r="FB38" s="290">
        <v>20</v>
      </c>
      <c r="FC38" s="290">
        <v>1</v>
      </c>
      <c r="FD38" s="290">
        <v>1</v>
      </c>
      <c r="FE38" s="290">
        <v>20</v>
      </c>
      <c r="FF38" s="290">
        <v>9</v>
      </c>
      <c r="FG38" s="290">
        <v>2</v>
      </c>
      <c r="FH38" s="290">
        <v>20</v>
      </c>
      <c r="FI38" s="290">
        <v>3</v>
      </c>
      <c r="FJ38" s="290">
        <v>1</v>
      </c>
      <c r="FL38" s="290">
        <v>20</v>
      </c>
      <c r="FM38" s="290">
        <v>5</v>
      </c>
      <c r="FN38" s="290">
        <v>4</v>
      </c>
      <c r="FO38" s="290">
        <v>20</v>
      </c>
      <c r="FP38" s="290">
        <v>2</v>
      </c>
      <c r="FQ38" s="290">
        <v>0</v>
      </c>
      <c r="FR38" s="290">
        <v>20</v>
      </c>
      <c r="FS38" s="290">
        <v>2</v>
      </c>
      <c r="FT38" s="290">
        <v>0</v>
      </c>
      <c r="FU38" s="290">
        <v>20</v>
      </c>
      <c r="FV38" s="290">
        <v>0</v>
      </c>
      <c r="FW38" s="290">
        <v>2</v>
      </c>
      <c r="FX38" s="398"/>
      <c r="FY38" s="243">
        <v>3.0625</v>
      </c>
      <c r="FZ38" s="49">
        <v>4.5</v>
      </c>
      <c r="GA38" s="49">
        <v>6.0625</v>
      </c>
      <c r="GB38" s="49">
        <v>5.0625</v>
      </c>
      <c r="GC38"/>
      <c r="GD38"/>
      <c r="GE38"/>
      <c r="GF38"/>
      <c r="GG38"/>
      <c r="GH38" s="49">
        <f t="shared" si="20"/>
        <v>3.78125</v>
      </c>
      <c r="GI38" s="49">
        <f t="shared" si="21"/>
        <v>5.5625</v>
      </c>
      <c r="GJ38" s="49">
        <f t="shared" si="22"/>
        <v>-1.78125</v>
      </c>
    </row>
    <row r="39" spans="1:192">
      <c r="A39" s="289" t="s">
        <v>1129</v>
      </c>
      <c r="B39" s="290">
        <v>12</v>
      </c>
      <c r="C39" s="290">
        <v>24</v>
      </c>
      <c r="D39" s="290" t="s">
        <v>255</v>
      </c>
      <c r="F39" s="290" t="s">
        <v>577</v>
      </c>
      <c r="G39" s="290" t="s">
        <v>428</v>
      </c>
      <c r="H39" s="290" t="s">
        <v>429</v>
      </c>
      <c r="I39" s="290" t="s">
        <v>430</v>
      </c>
      <c r="J39" s="290" t="s">
        <v>428</v>
      </c>
      <c r="K39" s="290" t="s">
        <v>431</v>
      </c>
      <c r="L39" s="328" t="s">
        <v>432</v>
      </c>
      <c r="M39" s="343" t="s">
        <v>379</v>
      </c>
      <c r="N39" s="289">
        <v>6</v>
      </c>
      <c r="O39" s="290">
        <v>5</v>
      </c>
      <c r="P39" s="290">
        <v>4</v>
      </c>
      <c r="Q39" s="290">
        <v>5</v>
      </c>
      <c r="R39" s="290">
        <v>5</v>
      </c>
      <c r="S39" s="290">
        <v>4</v>
      </c>
      <c r="T39" s="290">
        <v>5</v>
      </c>
      <c r="V39" s="290">
        <v>0</v>
      </c>
      <c r="X39" s="290">
        <v>4.5</v>
      </c>
      <c r="Y39" s="290">
        <v>4.5</v>
      </c>
      <c r="Z39" s="291">
        <v>0</v>
      </c>
      <c r="AA39" s="361"/>
      <c r="AB39" s="349">
        <v>6</v>
      </c>
      <c r="AC39" s="290">
        <v>4</v>
      </c>
      <c r="AD39" s="290">
        <v>4</v>
      </c>
      <c r="AE39" s="290">
        <v>5</v>
      </c>
      <c r="AF39" s="290">
        <v>4</v>
      </c>
      <c r="AG39" s="290">
        <v>4</v>
      </c>
      <c r="AH39" s="290">
        <v>5</v>
      </c>
      <c r="AJ39" s="290">
        <v>0</v>
      </c>
      <c r="AL39" s="290">
        <v>4.5</v>
      </c>
      <c r="AM39" s="290">
        <v>4.5</v>
      </c>
      <c r="AN39" s="291">
        <v>0</v>
      </c>
      <c r="AO39" s="361"/>
      <c r="AP39" s="349">
        <v>1</v>
      </c>
      <c r="AQ39" s="290">
        <v>1</v>
      </c>
      <c r="AR39" s="290">
        <v>1</v>
      </c>
      <c r="AS39" s="290">
        <v>1</v>
      </c>
      <c r="AT39" s="290">
        <v>1</v>
      </c>
      <c r="AU39" s="290">
        <v>1</v>
      </c>
      <c r="AW39" s="290">
        <v>0</v>
      </c>
      <c r="AY39" s="290">
        <v>1</v>
      </c>
      <c r="AZ39" s="290">
        <v>1</v>
      </c>
      <c r="BA39" s="291">
        <v>0</v>
      </c>
      <c r="BB39" s="361"/>
      <c r="BC39" s="355">
        <v>12.823529411764707</v>
      </c>
      <c r="BD39" s="295">
        <v>14.96078431372549</v>
      </c>
      <c r="BE39" s="295">
        <v>36.019607843137258</v>
      </c>
      <c r="BF39" s="295">
        <v>3.9215686274509802</v>
      </c>
      <c r="BG39" s="295">
        <v>1.7058823529411764</v>
      </c>
      <c r="BH39" s="295">
        <v>36.019607843137258</v>
      </c>
      <c r="BI39" s="295">
        <v>43.862745098039213</v>
      </c>
      <c r="BJ39" s="295">
        <v>1.0196078431372548</v>
      </c>
      <c r="BL39" s="355">
        <v>1.1406189408934624</v>
      </c>
      <c r="BM39" s="295">
        <v>1.2030542287912649</v>
      </c>
      <c r="BN39" s="295">
        <v>1.5684318138641138</v>
      </c>
      <c r="BO39" s="295">
        <v>0.69210354538310181</v>
      </c>
      <c r="BP39" s="295">
        <v>0.43230891030330015</v>
      </c>
      <c r="BQ39" s="295">
        <v>1.5684318138641138</v>
      </c>
      <c r="BR39" s="295">
        <v>1.6518858440230502</v>
      </c>
      <c r="BS39" s="295">
        <v>0.3052670486072358</v>
      </c>
      <c r="BT39" s="295"/>
      <c r="BU39" s="295">
        <v>0</v>
      </c>
      <c r="BW39" s="295">
        <f t="shared" si="13"/>
        <v>0.82134652417971832</v>
      </c>
      <c r="BX39" s="295">
        <f t="shared" si="14"/>
        <v>1.6616456813122065</v>
      </c>
      <c r="BY39" s="292">
        <f t="shared" si="19"/>
        <v>-0.84029915713248815</v>
      </c>
      <c r="BZ39" s="361"/>
      <c r="CA39" s="355">
        <v>5.666666666666667</v>
      </c>
      <c r="CB39" s="295">
        <v>5.75</v>
      </c>
      <c r="CC39" s="295">
        <v>4</v>
      </c>
      <c r="CD39" s="295">
        <v>4.5</v>
      </c>
      <c r="CE39" s="295">
        <v>5.833333333333333</v>
      </c>
      <c r="CF39" s="295">
        <v>6.166666666666667</v>
      </c>
      <c r="CG39" s="295">
        <v>4.666666666666667</v>
      </c>
      <c r="CH39" s="295">
        <v>5.083333333333333</v>
      </c>
      <c r="CI39" s="295"/>
      <c r="CJ39" s="295">
        <v>5.7083333333333339</v>
      </c>
      <c r="CK39" s="295">
        <v>4.25</v>
      </c>
      <c r="CL39" s="292">
        <v>1.4583333333333339</v>
      </c>
      <c r="CM39" s="295">
        <v>6</v>
      </c>
      <c r="CN39" s="295">
        <v>4.875</v>
      </c>
      <c r="CO39" s="292">
        <v>1.125</v>
      </c>
      <c r="CP39" s="361"/>
      <c r="CQ39" s="355"/>
      <c r="CR39" s="295"/>
      <c r="CS39" s="295"/>
      <c r="CT39" s="295"/>
      <c r="CU39" s="295">
        <v>4.833333333333333</v>
      </c>
      <c r="CV39" s="295">
        <v>5.583333333333333</v>
      </c>
      <c r="CW39" s="295">
        <v>3.8333333333333335</v>
      </c>
      <c r="CX39" s="295">
        <v>4.666666666666667</v>
      </c>
      <c r="CY39" s="295"/>
      <c r="CZ39" s="295"/>
      <c r="DA39" s="295"/>
      <c r="DB39" s="292"/>
      <c r="DC39" s="295">
        <v>5.208333333333333</v>
      </c>
      <c r="DD39" s="295">
        <v>4.25</v>
      </c>
      <c r="DE39" s="292">
        <v>0.95833333333333304</v>
      </c>
      <c r="DG39" s="361"/>
      <c r="DH39" s="295">
        <f t="shared" si="15"/>
        <v>0.45102681179626242</v>
      </c>
      <c r="DI39" s="295">
        <f t="shared" si="15"/>
        <v>0</v>
      </c>
      <c r="DJ39" s="292">
        <f t="shared" si="4"/>
        <v>0.22551340589813121</v>
      </c>
      <c r="DK39" s="295">
        <f t="shared" si="16"/>
        <v>0</v>
      </c>
      <c r="DL39" s="295">
        <f t="shared" si="16"/>
        <v>0</v>
      </c>
      <c r="DM39" s="292">
        <f t="shared" si="5"/>
        <v>0</v>
      </c>
      <c r="DN39" s="297">
        <f t="shared" si="6"/>
        <v>0.22551340589813121</v>
      </c>
      <c r="DO39" s="295">
        <f t="shared" si="17"/>
        <v>0.31756042929152134</v>
      </c>
      <c r="DP39" s="295">
        <f t="shared" si="17"/>
        <v>0</v>
      </c>
      <c r="DQ39" s="295">
        <f t="shared" si="17"/>
        <v>0</v>
      </c>
      <c r="DR39" s="295">
        <f t="shared" si="17"/>
        <v>0</v>
      </c>
      <c r="DS39" s="292">
        <f t="shared" si="7"/>
        <v>7.9390107322880335E-2</v>
      </c>
      <c r="DT39" s="295">
        <f t="shared" si="18"/>
        <v>0.45102681179626242</v>
      </c>
      <c r="DU39" s="295">
        <f t="shared" si="18"/>
        <v>0</v>
      </c>
      <c r="DV39" s="295">
        <f t="shared" si="18"/>
        <v>0.31756042929152134</v>
      </c>
      <c r="DW39" s="295">
        <f t="shared" si="18"/>
        <v>0</v>
      </c>
      <c r="DX39" s="292">
        <f t="shared" si="8"/>
        <v>0.19214681027194594</v>
      </c>
      <c r="DY39" s="297">
        <f t="shared" si="9"/>
        <v>-0.1127567029490656</v>
      </c>
      <c r="DZ39" s="361"/>
      <c r="EA39" s="295">
        <v>5</v>
      </c>
      <c r="EB39" s="295">
        <v>0</v>
      </c>
      <c r="EC39" s="295">
        <v>0</v>
      </c>
      <c r="ED39" s="295">
        <v>0</v>
      </c>
      <c r="EE39" s="295">
        <v>2.5</v>
      </c>
      <c r="EF39" s="295">
        <v>0</v>
      </c>
      <c r="EG39" s="295">
        <v>0</v>
      </c>
      <c r="EH39" s="295">
        <v>0</v>
      </c>
      <c r="EI39" s="295">
        <v>5</v>
      </c>
      <c r="EJ39" s="295">
        <v>0</v>
      </c>
      <c r="EK39" s="295">
        <v>2.5</v>
      </c>
      <c r="EL39" s="295">
        <v>0</v>
      </c>
      <c r="EN39" s="290">
        <v>20</v>
      </c>
      <c r="EO39" s="290">
        <v>0</v>
      </c>
      <c r="EP39" s="290">
        <v>0</v>
      </c>
      <c r="EQ39" s="290">
        <v>0</v>
      </c>
      <c r="ER39" s="290">
        <v>0</v>
      </c>
      <c r="ES39" s="290">
        <v>20</v>
      </c>
      <c r="ET39" s="290">
        <v>2</v>
      </c>
      <c r="EU39" s="290">
        <v>0</v>
      </c>
      <c r="EV39" s="290">
        <v>0</v>
      </c>
      <c r="EW39" s="290">
        <v>0</v>
      </c>
      <c r="EY39" s="290">
        <v>20</v>
      </c>
      <c r="EZ39" s="290">
        <v>0</v>
      </c>
      <c r="FA39" s="290">
        <v>0</v>
      </c>
      <c r="FB39" s="290">
        <v>20</v>
      </c>
      <c r="FC39" s="290">
        <v>1</v>
      </c>
      <c r="FD39" s="290">
        <v>0</v>
      </c>
      <c r="FE39" s="290">
        <v>20</v>
      </c>
      <c r="FF39" s="290">
        <v>0</v>
      </c>
      <c r="FG39" s="290">
        <v>0</v>
      </c>
      <c r="FH39" s="290">
        <v>20</v>
      </c>
      <c r="FI39" s="290">
        <v>0</v>
      </c>
      <c r="FJ39" s="290">
        <v>0</v>
      </c>
      <c r="FL39" s="290">
        <v>20</v>
      </c>
      <c r="FM39" s="290">
        <v>2</v>
      </c>
      <c r="FN39" s="290">
        <v>0</v>
      </c>
      <c r="FO39" s="290">
        <v>20</v>
      </c>
      <c r="FP39" s="290">
        <v>0</v>
      </c>
      <c r="FQ39" s="290">
        <v>0</v>
      </c>
      <c r="FR39" s="290">
        <v>20</v>
      </c>
      <c r="FS39" s="290">
        <v>0</v>
      </c>
      <c r="FT39" s="290">
        <v>0</v>
      </c>
      <c r="FU39" s="290">
        <v>20</v>
      </c>
      <c r="FV39" s="290">
        <v>1</v>
      </c>
      <c r="FW39" s="290">
        <v>0</v>
      </c>
      <c r="FX39" s="398"/>
      <c r="FY39" s="243">
        <v>3.625</v>
      </c>
      <c r="FZ39" s="49">
        <v>4.625</v>
      </c>
      <c r="GA39" s="49">
        <v>6.25</v>
      </c>
      <c r="GB39" s="49">
        <v>5.5</v>
      </c>
      <c r="GC39"/>
      <c r="GD39"/>
      <c r="GE39"/>
      <c r="GF39"/>
      <c r="GG39"/>
      <c r="GH39" s="49">
        <f t="shared" si="20"/>
        <v>4.125</v>
      </c>
      <c r="GI39" s="49">
        <f t="shared" si="21"/>
        <v>5.875</v>
      </c>
      <c r="GJ39" s="49">
        <f t="shared" si="22"/>
        <v>-1.75</v>
      </c>
    </row>
    <row r="40" spans="1:192">
      <c r="A40" s="289" t="s">
        <v>1129</v>
      </c>
      <c r="B40" s="290">
        <v>13</v>
      </c>
      <c r="C40" s="290">
        <v>41</v>
      </c>
      <c r="D40" s="290" t="s">
        <v>367</v>
      </c>
      <c r="F40" s="290" t="s">
        <v>577</v>
      </c>
      <c r="G40" s="290" t="s">
        <v>368</v>
      </c>
      <c r="H40" s="290" t="s">
        <v>111</v>
      </c>
      <c r="I40" s="290" t="s">
        <v>369</v>
      </c>
      <c r="J40" s="290" t="s">
        <v>368</v>
      </c>
      <c r="K40" s="290" t="s">
        <v>239</v>
      </c>
      <c r="L40" s="328" t="s">
        <v>522</v>
      </c>
      <c r="M40" s="343" t="s">
        <v>379</v>
      </c>
      <c r="N40" s="289">
        <v>6</v>
      </c>
      <c r="O40" s="290">
        <v>4</v>
      </c>
      <c r="P40" s="290">
        <v>8</v>
      </c>
      <c r="Q40" s="290">
        <v>9</v>
      </c>
      <c r="R40" s="290">
        <v>4</v>
      </c>
      <c r="S40" s="290">
        <v>4</v>
      </c>
      <c r="T40" s="290">
        <v>5</v>
      </c>
      <c r="V40" s="290">
        <v>0</v>
      </c>
      <c r="X40" s="290">
        <v>8.5</v>
      </c>
      <c r="Y40" s="290">
        <v>4.5</v>
      </c>
      <c r="Z40" s="291">
        <v>4</v>
      </c>
      <c r="AA40" s="361"/>
      <c r="AB40" s="349">
        <v>6</v>
      </c>
      <c r="AC40" s="290">
        <v>4</v>
      </c>
      <c r="AD40" s="290">
        <v>5</v>
      </c>
      <c r="AE40" s="290">
        <v>7</v>
      </c>
      <c r="AF40" s="290">
        <v>4</v>
      </c>
      <c r="AG40" s="290">
        <v>3</v>
      </c>
      <c r="AH40" s="290">
        <v>4</v>
      </c>
      <c r="AJ40" s="290">
        <v>0</v>
      </c>
      <c r="AL40" s="290">
        <v>6</v>
      </c>
      <c r="AM40" s="290">
        <v>3.5</v>
      </c>
      <c r="AN40" s="291">
        <v>2.5</v>
      </c>
      <c r="AO40" s="361"/>
      <c r="AP40" s="349">
        <v>1</v>
      </c>
      <c r="AQ40" s="290">
        <v>2</v>
      </c>
      <c r="AR40" s="290">
        <v>3</v>
      </c>
      <c r="AS40" s="290">
        <v>1</v>
      </c>
      <c r="AT40" s="290">
        <v>1</v>
      </c>
      <c r="AU40" s="290">
        <v>1</v>
      </c>
      <c r="AW40" s="290">
        <v>0</v>
      </c>
      <c r="AY40" s="290">
        <v>2.5</v>
      </c>
      <c r="AZ40" s="290">
        <v>1</v>
      </c>
      <c r="BA40" s="291">
        <v>1.5</v>
      </c>
      <c r="BB40" s="361"/>
      <c r="BC40" s="355">
        <v>0.66666666666666663</v>
      </c>
      <c r="BD40" s="295">
        <v>14.96078431372549</v>
      </c>
      <c r="BE40" s="295">
        <v>26.96078431372549</v>
      </c>
      <c r="BF40" s="295">
        <v>0.66666666666666663</v>
      </c>
      <c r="BG40" s="295">
        <v>1</v>
      </c>
      <c r="BH40" s="295">
        <v>26.96078431372549</v>
      </c>
      <c r="BI40" s="295">
        <v>6.5882352941176467</v>
      </c>
      <c r="BJ40" s="295">
        <v>18.254901960784313</v>
      </c>
      <c r="BL40" s="355">
        <v>0.22184874961635634</v>
      </c>
      <c r="BM40" s="295">
        <v>1.2030542287912649</v>
      </c>
      <c r="BN40" s="295">
        <v>1.4465493494179105</v>
      </c>
      <c r="BO40" s="295">
        <v>0.22184874961635634</v>
      </c>
      <c r="BP40" s="295">
        <v>0.3010299956639812</v>
      </c>
      <c r="BQ40" s="295">
        <v>1.4465493494179105</v>
      </c>
      <c r="BR40" s="295">
        <v>0.88014078892097503</v>
      </c>
      <c r="BS40" s="295">
        <v>1.2845413116890132</v>
      </c>
      <c r="BT40" s="295"/>
      <c r="BU40" s="295">
        <v>0</v>
      </c>
      <c r="BW40" s="295">
        <f t="shared" si="13"/>
        <v>0.4259687322722811</v>
      </c>
      <c r="BX40" s="295">
        <f t="shared" si="14"/>
        <v>1.4123452341600546</v>
      </c>
      <c r="BY40" s="292">
        <f t="shared" si="19"/>
        <v>-0.98637650188777348</v>
      </c>
      <c r="BZ40" s="361"/>
      <c r="CA40" s="355">
        <v>6.25</v>
      </c>
      <c r="CB40" s="295">
        <v>5.666666666666667</v>
      </c>
      <c r="CC40" s="295">
        <v>5.583333333333333</v>
      </c>
      <c r="CD40" s="295">
        <v>5.666666666666667</v>
      </c>
      <c r="CE40" s="295">
        <v>5.75</v>
      </c>
      <c r="CF40" s="295">
        <v>5.666666666666667</v>
      </c>
      <c r="CG40" s="295">
        <v>5.833333333333333</v>
      </c>
      <c r="CH40" s="295">
        <v>6</v>
      </c>
      <c r="CI40" s="295"/>
      <c r="CJ40" s="295">
        <v>5.9583333333333339</v>
      </c>
      <c r="CK40" s="295">
        <v>5.625</v>
      </c>
      <c r="CL40" s="292">
        <v>0.33333333333333393</v>
      </c>
      <c r="CM40" s="295">
        <v>5.7083333333333339</v>
      </c>
      <c r="CN40" s="295">
        <v>5.9166666666666661</v>
      </c>
      <c r="CO40" s="292">
        <v>-0.20833333333333215</v>
      </c>
      <c r="CP40" s="361"/>
      <c r="CQ40" s="355"/>
      <c r="CR40" s="295"/>
      <c r="CS40" s="295"/>
      <c r="CT40" s="295"/>
      <c r="CU40" s="295">
        <v>5.25</v>
      </c>
      <c r="CV40" s="295">
        <v>5.5</v>
      </c>
      <c r="CW40" s="295">
        <v>4</v>
      </c>
      <c r="CX40" s="295">
        <v>4.666666666666667</v>
      </c>
      <c r="CY40" s="295"/>
      <c r="CZ40" s="295"/>
      <c r="DA40" s="295"/>
      <c r="DB40" s="292"/>
      <c r="DC40" s="295">
        <v>5.375</v>
      </c>
      <c r="DD40" s="295">
        <v>4.3333333333333339</v>
      </c>
      <c r="DE40" s="292">
        <v>1.0416666666666661</v>
      </c>
      <c r="DG40" s="361"/>
      <c r="DH40" s="295">
        <f t="shared" si="15"/>
        <v>0</v>
      </c>
      <c r="DI40" s="295">
        <f t="shared" si="15"/>
        <v>0</v>
      </c>
      <c r="DJ40" s="292">
        <f t="shared" si="4"/>
        <v>0</v>
      </c>
      <c r="DK40" s="295">
        <f t="shared" si="16"/>
        <v>0</v>
      </c>
      <c r="DL40" s="295">
        <f t="shared" si="16"/>
        <v>0</v>
      </c>
      <c r="DM40" s="292">
        <f t="shared" si="5"/>
        <v>0</v>
      </c>
      <c r="DN40" s="297">
        <f t="shared" si="6"/>
        <v>0</v>
      </c>
      <c r="DO40" s="295">
        <f t="shared" si="17"/>
        <v>0.55481103298007151</v>
      </c>
      <c r="DP40" s="295">
        <f t="shared" si="17"/>
        <v>0</v>
      </c>
      <c r="DQ40" s="295">
        <f t="shared" si="17"/>
        <v>0</v>
      </c>
      <c r="DR40" s="295">
        <f t="shared" si="17"/>
        <v>0.45102681179626242</v>
      </c>
      <c r="DS40" s="292">
        <f t="shared" si="7"/>
        <v>0.25145946119408347</v>
      </c>
      <c r="DT40" s="295">
        <f t="shared" si="18"/>
        <v>0</v>
      </c>
      <c r="DU40" s="295">
        <f t="shared" si="18"/>
        <v>0</v>
      </c>
      <c r="DV40" s="295">
        <f t="shared" si="18"/>
        <v>0</v>
      </c>
      <c r="DW40" s="295">
        <f t="shared" si="18"/>
        <v>0</v>
      </c>
      <c r="DX40" s="292">
        <f t="shared" si="8"/>
        <v>0</v>
      </c>
      <c r="DY40" s="297">
        <f t="shared" si="9"/>
        <v>0.25145946119408347</v>
      </c>
      <c r="DZ40" s="361"/>
      <c r="EA40" s="295">
        <v>0</v>
      </c>
      <c r="EB40" s="295">
        <v>0</v>
      </c>
      <c r="EC40" s="295">
        <v>0</v>
      </c>
      <c r="ED40" s="295">
        <v>0</v>
      </c>
      <c r="EE40" s="295">
        <v>7.5</v>
      </c>
      <c r="EF40" s="295">
        <v>0</v>
      </c>
      <c r="EG40" s="295">
        <v>0</v>
      </c>
      <c r="EH40" s="295">
        <v>5</v>
      </c>
      <c r="EI40" s="295">
        <v>0</v>
      </c>
      <c r="EJ40" s="295">
        <v>0</v>
      </c>
      <c r="EK40" s="295">
        <v>0</v>
      </c>
      <c r="EL40" s="295">
        <v>0</v>
      </c>
      <c r="EN40" s="290">
        <v>20</v>
      </c>
      <c r="EO40" s="290">
        <v>0</v>
      </c>
      <c r="EP40" s="290">
        <v>0</v>
      </c>
      <c r="EQ40" s="290">
        <v>0</v>
      </c>
      <c r="ER40" s="290">
        <v>0</v>
      </c>
      <c r="ES40" s="290">
        <v>20</v>
      </c>
      <c r="ET40" s="290">
        <v>0</v>
      </c>
      <c r="EU40" s="290">
        <v>0</v>
      </c>
      <c r="EV40" s="290">
        <v>0</v>
      </c>
      <c r="EW40" s="290">
        <v>0</v>
      </c>
      <c r="EY40" s="290">
        <v>20</v>
      </c>
      <c r="EZ40" s="290">
        <v>1</v>
      </c>
      <c r="FA40" s="290">
        <v>0</v>
      </c>
      <c r="FB40" s="290">
        <v>20</v>
      </c>
      <c r="FC40" s="290">
        <v>2</v>
      </c>
      <c r="FD40" s="290">
        <v>0</v>
      </c>
      <c r="FE40" s="290">
        <v>20</v>
      </c>
      <c r="FF40" s="290">
        <v>0</v>
      </c>
      <c r="FG40" s="290">
        <v>0</v>
      </c>
      <c r="FH40" s="290">
        <v>20</v>
      </c>
      <c r="FI40" s="290">
        <v>0</v>
      </c>
      <c r="FJ40" s="290">
        <v>2</v>
      </c>
      <c r="FL40" s="290">
        <v>20</v>
      </c>
      <c r="FM40" s="290">
        <v>0</v>
      </c>
      <c r="FN40" s="290">
        <v>0</v>
      </c>
      <c r="FO40" s="290">
        <v>20</v>
      </c>
      <c r="FP40" s="290">
        <v>0</v>
      </c>
      <c r="FQ40" s="290">
        <v>0</v>
      </c>
      <c r="FR40" s="290">
        <v>20</v>
      </c>
      <c r="FS40" s="290">
        <v>0</v>
      </c>
      <c r="FT40" s="290">
        <v>0</v>
      </c>
      <c r="FU40" s="290">
        <v>20</v>
      </c>
      <c r="FV40" s="290">
        <v>0</v>
      </c>
      <c r="FW40" s="290">
        <v>0</v>
      </c>
      <c r="FX40" s="398"/>
      <c r="FY40" s="243">
        <v>4.75</v>
      </c>
      <c r="FZ40" s="49">
        <v>5.8125</v>
      </c>
      <c r="GA40" s="49">
        <v>6.125</v>
      </c>
      <c r="GB40" s="49">
        <v>5.875</v>
      </c>
      <c r="GC40"/>
      <c r="GD40"/>
      <c r="GE40"/>
      <c r="GF40"/>
      <c r="GG40"/>
      <c r="GH40" s="49">
        <f t="shared" si="20"/>
        <v>5.28125</v>
      </c>
      <c r="GI40" s="49">
        <f t="shared" si="21"/>
        <v>6</v>
      </c>
      <c r="GJ40" s="49">
        <f t="shared" si="22"/>
        <v>-0.71875</v>
      </c>
    </row>
    <row r="41" spans="1:192">
      <c r="A41" s="289" t="s">
        <v>1129</v>
      </c>
      <c r="B41" s="290">
        <v>14</v>
      </c>
      <c r="C41" s="290">
        <v>32</v>
      </c>
      <c r="D41" s="290" t="s">
        <v>260</v>
      </c>
      <c r="F41" s="290" t="s">
        <v>261</v>
      </c>
      <c r="G41" s="290" t="s">
        <v>262</v>
      </c>
      <c r="H41" s="290" t="s">
        <v>263</v>
      </c>
      <c r="I41" s="290" t="s">
        <v>341</v>
      </c>
      <c r="J41" s="290" t="s">
        <v>262</v>
      </c>
      <c r="K41" s="290" t="s">
        <v>342</v>
      </c>
      <c r="L41" s="328" t="s">
        <v>343</v>
      </c>
      <c r="M41" s="343" t="s">
        <v>379</v>
      </c>
      <c r="N41" s="289">
        <v>2</v>
      </c>
      <c r="O41" s="290">
        <v>6</v>
      </c>
      <c r="P41" s="290">
        <v>5</v>
      </c>
      <c r="Q41" s="290">
        <v>6</v>
      </c>
      <c r="R41" s="290">
        <v>6</v>
      </c>
      <c r="S41" s="290">
        <v>4</v>
      </c>
      <c r="T41" s="290">
        <v>5</v>
      </c>
      <c r="V41" s="290">
        <v>0</v>
      </c>
      <c r="X41" s="290">
        <v>5.5</v>
      </c>
      <c r="Y41" s="290">
        <v>4.5</v>
      </c>
      <c r="Z41" s="291">
        <v>1</v>
      </c>
      <c r="AA41" s="361"/>
      <c r="AB41" s="349">
        <v>2</v>
      </c>
      <c r="AC41" s="290">
        <v>4</v>
      </c>
      <c r="AD41" s="290">
        <v>5</v>
      </c>
      <c r="AE41" s="290">
        <v>6</v>
      </c>
      <c r="AF41" s="290">
        <v>4</v>
      </c>
      <c r="AG41" s="290">
        <v>3</v>
      </c>
      <c r="AH41" s="290">
        <v>4</v>
      </c>
      <c r="AJ41" s="290">
        <v>0</v>
      </c>
      <c r="AL41" s="290">
        <v>5.5</v>
      </c>
      <c r="AM41" s="290">
        <v>3.5</v>
      </c>
      <c r="AN41" s="291">
        <v>2</v>
      </c>
      <c r="AO41" s="361"/>
      <c r="AP41" s="349">
        <v>1</v>
      </c>
      <c r="AQ41" s="290">
        <v>1</v>
      </c>
      <c r="AR41" s="290">
        <v>1</v>
      </c>
      <c r="AS41" s="290">
        <v>1</v>
      </c>
      <c r="AT41" s="290">
        <v>1</v>
      </c>
      <c r="AU41" s="290">
        <v>1</v>
      </c>
      <c r="AW41" s="290">
        <v>0</v>
      </c>
      <c r="AY41" s="290">
        <v>1</v>
      </c>
      <c r="AZ41" s="290">
        <v>1</v>
      </c>
      <c r="BA41" s="291">
        <v>0</v>
      </c>
      <c r="BB41" s="361"/>
      <c r="BC41" s="355">
        <v>3.6274509803921569</v>
      </c>
      <c r="BD41" s="295">
        <v>4424.2941176470586</v>
      </c>
      <c r="BE41" s="295">
        <v>0.45098039215686275</v>
      </c>
      <c r="BF41" s="295">
        <v>3.7254901960784315</v>
      </c>
      <c r="BG41" s="295">
        <v>1.2352941176470589</v>
      </c>
      <c r="BH41" s="295">
        <v>0.45098039215686275</v>
      </c>
      <c r="BI41" s="295">
        <v>171.54901960784315</v>
      </c>
      <c r="BJ41" s="295">
        <v>67.529411764705884</v>
      </c>
      <c r="BL41" s="355">
        <v>0.66534182687217014</v>
      </c>
      <c r="BM41" s="295">
        <v>3.6459421404409138</v>
      </c>
      <c r="BN41" s="295">
        <v>0.16166154363303981</v>
      </c>
      <c r="BO41" s="295">
        <v>0.67444686647693197</v>
      </c>
      <c r="BP41" s="295">
        <v>0.34933467523853623</v>
      </c>
      <c r="BQ41" s="295">
        <v>0.16166154363303981</v>
      </c>
      <c r="BR41" s="295">
        <v>2.2369124960522324</v>
      </c>
      <c r="BS41" s="295">
        <v>1.835877003983764</v>
      </c>
      <c r="BT41" s="295"/>
      <c r="BU41" s="295">
        <v>0</v>
      </c>
      <c r="BW41" s="295">
        <f t="shared" si="13"/>
        <v>0.77530340751081739</v>
      </c>
      <c r="BX41" s="295">
        <f t="shared" si="14"/>
        <v>2.3803531448273607</v>
      </c>
      <c r="BY41" s="292">
        <f t="shared" si="19"/>
        <v>-1.6050497373165433</v>
      </c>
      <c r="BZ41" s="361"/>
      <c r="CA41" s="355">
        <v>5.333333333333333</v>
      </c>
      <c r="CB41" s="295">
        <v>5.583333333333333</v>
      </c>
      <c r="CC41" s="295">
        <v>3.75</v>
      </c>
      <c r="CD41" s="295">
        <v>5.333333333333333</v>
      </c>
      <c r="CE41" s="295">
        <v>5.416666666666667</v>
      </c>
      <c r="CF41" s="295">
        <v>5.5</v>
      </c>
      <c r="CG41" s="295">
        <v>4.25</v>
      </c>
      <c r="CH41" s="295">
        <v>4.666666666666667</v>
      </c>
      <c r="CI41" s="295"/>
      <c r="CJ41" s="295">
        <v>5.458333333333333</v>
      </c>
      <c r="CK41" s="295">
        <v>4.5416666666666661</v>
      </c>
      <c r="CL41" s="292">
        <v>0.91666666666666696</v>
      </c>
      <c r="CM41" s="295">
        <v>5.4583333333333339</v>
      </c>
      <c r="CN41" s="295">
        <v>4.4583333333333339</v>
      </c>
      <c r="CO41" s="292">
        <v>1</v>
      </c>
      <c r="CP41" s="361"/>
      <c r="CQ41" s="355"/>
      <c r="CR41" s="295"/>
      <c r="CS41" s="295"/>
      <c r="CT41" s="295"/>
      <c r="CU41" s="295">
        <v>5.333333333333333</v>
      </c>
      <c r="CV41" s="295">
        <v>5.5</v>
      </c>
      <c r="CW41" s="295">
        <v>3.3333333333333335</v>
      </c>
      <c r="CX41" s="295">
        <v>5.1818181818181817</v>
      </c>
      <c r="CY41" s="295"/>
      <c r="CZ41" s="295"/>
      <c r="DA41" s="295"/>
      <c r="DB41" s="292"/>
      <c r="DC41" s="295">
        <v>5.4166666666666661</v>
      </c>
      <c r="DD41" s="295">
        <v>4.2575757575757578</v>
      </c>
      <c r="DE41" s="292">
        <v>1.1590909090909083</v>
      </c>
      <c r="DG41" s="361"/>
      <c r="DH41" s="295">
        <f t="shared" si="15"/>
        <v>0.31756042929152134</v>
      </c>
      <c r="DI41" s="295">
        <f t="shared" si="15"/>
        <v>0.31756042929152134</v>
      </c>
      <c r="DJ41" s="292">
        <f t="shared" si="4"/>
        <v>0.31756042929152134</v>
      </c>
      <c r="DK41" s="295">
        <f t="shared" si="16"/>
        <v>0.31756042929152134</v>
      </c>
      <c r="DL41" s="295">
        <f t="shared" si="16"/>
        <v>0.72273424781341566</v>
      </c>
      <c r="DM41" s="292">
        <f t="shared" si="5"/>
        <v>0.52014733855246853</v>
      </c>
      <c r="DN41" s="297">
        <f t="shared" si="6"/>
        <v>-0.20258690926094719</v>
      </c>
      <c r="DO41" s="295">
        <f t="shared" si="17"/>
        <v>0.55481103298007151</v>
      </c>
      <c r="DP41" s="295">
        <f t="shared" si="17"/>
        <v>0</v>
      </c>
      <c r="DQ41" s="295">
        <f t="shared" si="17"/>
        <v>0.31756042929152134</v>
      </c>
      <c r="DR41" s="295">
        <f t="shared" si="17"/>
        <v>0</v>
      </c>
      <c r="DS41" s="292">
        <f t="shared" si="7"/>
        <v>0.2180928655678982</v>
      </c>
      <c r="DT41" s="295">
        <f t="shared" si="18"/>
        <v>0</v>
      </c>
      <c r="DU41" s="295">
        <f t="shared" si="18"/>
        <v>0</v>
      </c>
      <c r="DV41" s="295">
        <f t="shared" si="18"/>
        <v>0</v>
      </c>
      <c r="DW41" s="295">
        <f t="shared" si="18"/>
        <v>0</v>
      </c>
      <c r="DX41" s="292">
        <f t="shared" si="8"/>
        <v>0</v>
      </c>
      <c r="DY41" s="297">
        <f t="shared" si="9"/>
        <v>0.2180928655678982</v>
      </c>
      <c r="DZ41" s="361"/>
      <c r="EA41" s="295">
        <v>2.5</v>
      </c>
      <c r="EB41" s="295">
        <v>2.5</v>
      </c>
      <c r="EC41" s="295">
        <v>2.5</v>
      </c>
      <c r="ED41" s="295">
        <v>12.5</v>
      </c>
      <c r="EE41" s="295">
        <v>7.5</v>
      </c>
      <c r="EF41" s="295">
        <v>0</v>
      </c>
      <c r="EG41" s="295">
        <v>2.5</v>
      </c>
      <c r="EH41" s="295">
        <v>0</v>
      </c>
      <c r="EI41" s="295">
        <v>0</v>
      </c>
      <c r="EJ41" s="295">
        <v>0</v>
      </c>
      <c r="EK41" s="295">
        <v>0</v>
      </c>
      <c r="EL41" s="295">
        <v>0</v>
      </c>
      <c r="EN41" s="290">
        <v>20</v>
      </c>
      <c r="EO41" s="290">
        <v>0</v>
      </c>
      <c r="EP41" s="290">
        <v>1</v>
      </c>
      <c r="EQ41" s="290">
        <v>1</v>
      </c>
      <c r="ER41" s="290">
        <v>2</v>
      </c>
      <c r="ES41" s="290">
        <v>20</v>
      </c>
      <c r="ET41" s="290">
        <v>1</v>
      </c>
      <c r="EU41" s="290">
        <v>0</v>
      </c>
      <c r="EV41" s="290">
        <v>0</v>
      </c>
      <c r="EW41" s="290">
        <v>3</v>
      </c>
      <c r="EY41" s="290">
        <v>20</v>
      </c>
      <c r="EZ41" s="290">
        <v>1</v>
      </c>
      <c r="FA41" s="290">
        <v>0</v>
      </c>
      <c r="FB41" s="290">
        <v>20</v>
      </c>
      <c r="FC41" s="290">
        <v>2</v>
      </c>
      <c r="FD41" s="290">
        <v>0</v>
      </c>
      <c r="FE41" s="290">
        <v>20</v>
      </c>
      <c r="FF41" s="290">
        <v>0</v>
      </c>
      <c r="FG41" s="290">
        <v>0</v>
      </c>
      <c r="FH41" s="290">
        <v>20</v>
      </c>
      <c r="FI41" s="290">
        <v>1</v>
      </c>
      <c r="FJ41" s="290">
        <v>0</v>
      </c>
      <c r="FL41" s="290">
        <v>20</v>
      </c>
      <c r="FM41" s="290">
        <v>0</v>
      </c>
      <c r="FN41" s="290">
        <v>0</v>
      </c>
      <c r="FO41" s="290">
        <v>20</v>
      </c>
      <c r="FP41" s="290">
        <v>0</v>
      </c>
      <c r="FQ41" s="290">
        <v>0</v>
      </c>
      <c r="FR41" s="290">
        <v>20</v>
      </c>
      <c r="FS41" s="290">
        <v>0</v>
      </c>
      <c r="FT41" s="290">
        <v>0</v>
      </c>
      <c r="FU41" s="290">
        <v>20</v>
      </c>
      <c r="FV41" s="290">
        <v>0</v>
      </c>
      <c r="FW41" s="290">
        <v>0</v>
      </c>
      <c r="FX41" s="398"/>
      <c r="FY41" s="243">
        <v>2.5625</v>
      </c>
      <c r="FZ41" s="49">
        <v>3.8125</v>
      </c>
      <c r="GA41" s="49">
        <v>4.125</v>
      </c>
      <c r="GB41" s="49">
        <v>3.9375</v>
      </c>
      <c r="GC41"/>
      <c r="GD41"/>
      <c r="GE41"/>
      <c r="GF41"/>
      <c r="GG41"/>
      <c r="GH41" s="49">
        <f t="shared" si="20"/>
        <v>3.1875</v>
      </c>
      <c r="GI41" s="49">
        <f t="shared" si="21"/>
        <v>4.03125</v>
      </c>
      <c r="GJ41" s="49">
        <f t="shared" si="22"/>
        <v>-0.84375</v>
      </c>
    </row>
    <row r="42" spans="1:192">
      <c r="A42" s="289" t="s">
        <v>1129</v>
      </c>
      <c r="B42" s="290">
        <v>15</v>
      </c>
      <c r="C42" s="290">
        <v>18</v>
      </c>
      <c r="D42" s="290" t="s">
        <v>69</v>
      </c>
      <c r="F42" s="290" t="s">
        <v>477</v>
      </c>
      <c r="G42" s="290" t="s">
        <v>381</v>
      </c>
      <c r="H42" s="290" t="s">
        <v>410</v>
      </c>
      <c r="I42" s="290" t="s">
        <v>70</v>
      </c>
      <c r="J42" s="290" t="s">
        <v>381</v>
      </c>
      <c r="K42" s="290" t="s">
        <v>71</v>
      </c>
      <c r="L42" s="328" t="s">
        <v>559</v>
      </c>
      <c r="M42" s="343" t="s">
        <v>379</v>
      </c>
      <c r="N42" s="289">
        <v>4</v>
      </c>
      <c r="O42" s="290">
        <v>7</v>
      </c>
      <c r="P42" s="290">
        <v>4</v>
      </c>
      <c r="Q42" s="290">
        <v>5</v>
      </c>
      <c r="R42" s="290">
        <v>7</v>
      </c>
      <c r="S42" s="290">
        <v>4</v>
      </c>
      <c r="T42" s="290">
        <v>4</v>
      </c>
      <c r="V42" s="290">
        <v>0</v>
      </c>
      <c r="X42" s="290">
        <v>4.5</v>
      </c>
      <c r="Y42" s="290">
        <v>4</v>
      </c>
      <c r="Z42" s="291">
        <v>0.5</v>
      </c>
      <c r="AA42" s="361"/>
      <c r="AB42" s="349">
        <v>3</v>
      </c>
      <c r="AC42" s="290">
        <v>7</v>
      </c>
      <c r="AD42" s="290">
        <v>3</v>
      </c>
      <c r="AE42" s="290">
        <v>4</v>
      </c>
      <c r="AF42" s="290">
        <v>7</v>
      </c>
      <c r="AG42" s="290">
        <v>3</v>
      </c>
      <c r="AH42" s="290">
        <v>3</v>
      </c>
      <c r="AJ42" s="290">
        <v>0</v>
      </c>
      <c r="AL42" s="290">
        <v>3.5</v>
      </c>
      <c r="AM42" s="290">
        <v>3</v>
      </c>
      <c r="AN42" s="291">
        <v>0.5</v>
      </c>
      <c r="AO42" s="361"/>
      <c r="AP42" s="349">
        <v>2</v>
      </c>
      <c r="AQ42" s="290">
        <v>1</v>
      </c>
      <c r="AR42" s="290">
        <v>1</v>
      </c>
      <c r="AS42" s="290">
        <v>2</v>
      </c>
      <c r="AT42" s="290">
        <v>1</v>
      </c>
      <c r="AU42" s="290">
        <v>1</v>
      </c>
      <c r="AW42" s="290">
        <v>0</v>
      </c>
      <c r="AY42" s="290">
        <v>1</v>
      </c>
      <c r="AZ42" s="290">
        <v>1</v>
      </c>
      <c r="BA42" s="291">
        <v>0</v>
      </c>
      <c r="BB42" s="361"/>
      <c r="BC42" s="355">
        <v>6.6078431372549016</v>
      </c>
      <c r="BD42" s="295">
        <v>59.137254901960787</v>
      </c>
      <c r="BE42" s="295">
        <v>21.607843137254903</v>
      </c>
      <c r="BF42" s="295">
        <v>66.333333333333329</v>
      </c>
      <c r="BG42" s="295">
        <v>24.156862745098039</v>
      </c>
      <c r="BH42" s="295">
        <v>21.607843137254903</v>
      </c>
      <c r="BI42" s="295">
        <v>13.490196078431373</v>
      </c>
      <c r="BJ42" s="295">
        <v>13.490196078431373</v>
      </c>
      <c r="BL42" s="355">
        <v>0.88126154949627089</v>
      </c>
      <c r="BM42" s="295">
        <v>1.7791435998845491</v>
      </c>
      <c r="BN42" s="295">
        <v>1.3542591311967627</v>
      </c>
      <c r="BO42" s="295">
        <v>1.8282301147269613</v>
      </c>
      <c r="BP42" s="295">
        <v>1.4006564802769921</v>
      </c>
      <c r="BQ42" s="295">
        <v>1.3542591311967627</v>
      </c>
      <c r="BR42" s="295">
        <v>1.1610742622968895</v>
      </c>
      <c r="BS42" s="295">
        <v>1.1610742622968895</v>
      </c>
      <c r="BT42" s="295"/>
      <c r="BU42" s="295">
        <v>0</v>
      </c>
      <c r="BW42" s="295">
        <f t="shared" si="13"/>
        <v>1.9613745583597975</v>
      </c>
      <c r="BX42" s="295">
        <f t="shared" si="14"/>
        <v>1.4468537970167106</v>
      </c>
      <c r="BY42" s="292">
        <f t="shared" si="19"/>
        <v>0.51452076134308689</v>
      </c>
      <c r="BZ42" s="361"/>
      <c r="CA42" s="355">
        <v>4.166666666666667</v>
      </c>
      <c r="CB42" s="295">
        <v>4.583333333333333</v>
      </c>
      <c r="CC42" s="295">
        <v>3.75</v>
      </c>
      <c r="CD42" s="295">
        <v>2.5833333333333335</v>
      </c>
      <c r="CE42" s="295">
        <v>4.5</v>
      </c>
      <c r="CF42" s="295">
        <v>4.416666666666667</v>
      </c>
      <c r="CG42" s="295">
        <v>2.5833333333333335</v>
      </c>
      <c r="CH42" s="295">
        <v>2.75</v>
      </c>
      <c r="CI42" s="295"/>
      <c r="CJ42" s="295">
        <v>4.375</v>
      </c>
      <c r="CK42" s="295">
        <v>3.166666666666667</v>
      </c>
      <c r="CL42" s="292">
        <v>1.208333333333333</v>
      </c>
      <c r="CM42" s="295">
        <v>4.4583333333333339</v>
      </c>
      <c r="CN42" s="295">
        <v>2.666666666666667</v>
      </c>
      <c r="CO42" s="292">
        <v>1.791666666666667</v>
      </c>
      <c r="CP42" s="361"/>
      <c r="CQ42" s="355"/>
      <c r="CR42" s="295"/>
      <c r="CS42" s="295"/>
      <c r="CT42" s="295"/>
      <c r="CU42" s="295">
        <v>3.8333333333333335</v>
      </c>
      <c r="CV42" s="295">
        <v>4.166666666666667</v>
      </c>
      <c r="CW42" s="295">
        <v>2.6666666666666665</v>
      </c>
      <c r="CX42" s="295">
        <v>3</v>
      </c>
      <c r="CY42" s="295"/>
      <c r="CZ42" s="295"/>
      <c r="DA42" s="295"/>
      <c r="DB42" s="292"/>
      <c r="DC42" s="295">
        <v>4</v>
      </c>
      <c r="DD42" s="295">
        <v>2.833333333333333</v>
      </c>
      <c r="DE42" s="292">
        <v>1.166666666666667</v>
      </c>
      <c r="DG42" s="361"/>
      <c r="DH42" s="295">
        <f t="shared" si="15"/>
        <v>0</v>
      </c>
      <c r="DI42" s="295">
        <f t="shared" si="15"/>
        <v>0</v>
      </c>
      <c r="DJ42" s="292">
        <f t="shared" si="4"/>
        <v>0</v>
      </c>
      <c r="DK42" s="295">
        <f t="shared" si="16"/>
        <v>0</v>
      </c>
      <c r="DL42" s="295">
        <f t="shared" si="16"/>
        <v>0</v>
      </c>
      <c r="DM42" s="292">
        <f t="shared" si="5"/>
        <v>0</v>
      </c>
      <c r="DN42" s="297">
        <f t="shared" si="6"/>
        <v>0</v>
      </c>
      <c r="DO42" s="295">
        <f t="shared" si="17"/>
        <v>0</v>
      </c>
      <c r="DP42" s="295">
        <f t="shared" si="17"/>
        <v>0</v>
      </c>
      <c r="DQ42" s="295">
        <f t="shared" si="17"/>
        <v>0</v>
      </c>
      <c r="DR42" s="295">
        <f t="shared" si="17"/>
        <v>0</v>
      </c>
      <c r="DS42" s="292">
        <f t="shared" si="7"/>
        <v>0</v>
      </c>
      <c r="DT42" s="295">
        <f t="shared" si="18"/>
        <v>0</v>
      </c>
      <c r="DU42" s="295">
        <f t="shared" si="18"/>
        <v>0</v>
      </c>
      <c r="DV42" s="295">
        <f t="shared" si="18"/>
        <v>0</v>
      </c>
      <c r="DW42" s="295">
        <f t="shared" si="18"/>
        <v>0</v>
      </c>
      <c r="DX42" s="292">
        <f t="shared" si="8"/>
        <v>0</v>
      </c>
      <c r="DY42" s="297">
        <f t="shared" si="9"/>
        <v>0</v>
      </c>
      <c r="DZ42" s="361"/>
      <c r="EA42" s="295">
        <v>0</v>
      </c>
      <c r="EB42" s="295">
        <v>0</v>
      </c>
      <c r="EC42" s="295">
        <v>0</v>
      </c>
      <c r="ED42" s="295">
        <v>0</v>
      </c>
      <c r="EE42" s="295">
        <v>0</v>
      </c>
      <c r="EF42" s="295">
        <v>0</v>
      </c>
      <c r="EG42" s="295">
        <v>0</v>
      </c>
      <c r="EH42" s="295">
        <v>0</v>
      </c>
      <c r="EI42" s="295">
        <v>0</v>
      </c>
      <c r="EJ42" s="295">
        <v>0</v>
      </c>
      <c r="EK42" s="295">
        <v>0</v>
      </c>
      <c r="EL42" s="295">
        <v>0</v>
      </c>
      <c r="EN42" s="290">
        <v>20</v>
      </c>
      <c r="EO42" s="290">
        <v>0</v>
      </c>
      <c r="EP42" s="290">
        <v>0</v>
      </c>
      <c r="EQ42" s="290">
        <v>0</v>
      </c>
      <c r="ER42" s="290">
        <v>0</v>
      </c>
      <c r="ES42" s="290">
        <v>20</v>
      </c>
      <c r="ET42" s="290">
        <v>0</v>
      </c>
      <c r="EU42" s="290">
        <v>0</v>
      </c>
      <c r="EV42" s="290">
        <v>0</v>
      </c>
      <c r="EW42" s="290">
        <v>0</v>
      </c>
      <c r="EY42" s="290">
        <v>20</v>
      </c>
      <c r="EZ42" s="290">
        <v>0</v>
      </c>
      <c r="FA42" s="290">
        <v>0</v>
      </c>
      <c r="FB42" s="290">
        <v>20</v>
      </c>
      <c r="FC42" s="290">
        <v>0</v>
      </c>
      <c r="FD42" s="290">
        <v>0</v>
      </c>
      <c r="FE42" s="290">
        <v>20</v>
      </c>
      <c r="FF42" s="290">
        <v>0</v>
      </c>
      <c r="FG42" s="290">
        <v>0</v>
      </c>
      <c r="FH42" s="290">
        <v>20</v>
      </c>
      <c r="FI42" s="290">
        <v>0</v>
      </c>
      <c r="FJ42" s="290">
        <v>0</v>
      </c>
      <c r="FL42" s="290">
        <v>10</v>
      </c>
      <c r="FM42" s="290">
        <v>0</v>
      </c>
      <c r="FN42" s="290">
        <v>0</v>
      </c>
      <c r="FO42" s="290">
        <v>10</v>
      </c>
      <c r="FP42" s="290">
        <v>0</v>
      </c>
      <c r="FQ42" s="290">
        <v>0</v>
      </c>
      <c r="FR42" s="290">
        <v>10</v>
      </c>
      <c r="FS42" s="290">
        <v>0</v>
      </c>
      <c r="FT42" s="290">
        <v>0</v>
      </c>
      <c r="FU42" s="290">
        <v>10</v>
      </c>
      <c r="FV42" s="290">
        <v>0</v>
      </c>
      <c r="FW42" s="290">
        <v>0</v>
      </c>
      <c r="FX42" s="398"/>
      <c r="FY42" s="243">
        <v>4.6875</v>
      </c>
      <c r="FZ42" s="49">
        <v>5.9375</v>
      </c>
      <c r="GA42" s="49">
        <v>5.5625</v>
      </c>
      <c r="GB42" s="49">
        <v>5.4666666666666668</v>
      </c>
      <c r="GC42"/>
      <c r="GD42"/>
      <c r="GE42"/>
      <c r="GF42"/>
      <c r="GG42"/>
      <c r="GH42" s="49">
        <f t="shared" si="20"/>
        <v>5.3125</v>
      </c>
      <c r="GI42" s="49">
        <f t="shared" si="21"/>
        <v>5.5145833333333334</v>
      </c>
      <c r="GJ42" s="49">
        <f t="shared" si="22"/>
        <v>-0.20208333333333339</v>
      </c>
    </row>
    <row r="43" spans="1:192">
      <c r="A43" s="289" t="s">
        <v>1129</v>
      </c>
      <c r="B43" s="290">
        <v>16</v>
      </c>
      <c r="C43" s="290">
        <v>6</v>
      </c>
      <c r="D43" s="290" t="s">
        <v>516</v>
      </c>
      <c r="F43" s="290" t="s">
        <v>576</v>
      </c>
      <c r="G43" s="290" t="s">
        <v>238</v>
      </c>
      <c r="H43" s="290" t="s">
        <v>388</v>
      </c>
      <c r="I43" s="290" t="s">
        <v>389</v>
      </c>
      <c r="J43" s="290" t="s">
        <v>238</v>
      </c>
      <c r="K43" s="290" t="s">
        <v>309</v>
      </c>
      <c r="L43" s="328" t="s">
        <v>390</v>
      </c>
      <c r="M43" s="343" t="s">
        <v>379</v>
      </c>
      <c r="N43" s="289">
        <v>2</v>
      </c>
      <c r="O43" s="290">
        <v>6</v>
      </c>
      <c r="P43" s="290">
        <v>4</v>
      </c>
      <c r="Q43" s="290">
        <v>5</v>
      </c>
      <c r="R43" s="290">
        <v>6</v>
      </c>
      <c r="S43" s="290">
        <v>3</v>
      </c>
      <c r="T43" s="290">
        <v>4</v>
      </c>
      <c r="V43" s="290">
        <v>0</v>
      </c>
      <c r="X43" s="290">
        <v>4.5</v>
      </c>
      <c r="Y43" s="290">
        <v>3.5</v>
      </c>
      <c r="Z43" s="291">
        <v>1</v>
      </c>
      <c r="AA43" s="361"/>
      <c r="AB43" s="349">
        <v>3</v>
      </c>
      <c r="AC43" s="290">
        <v>6</v>
      </c>
      <c r="AD43" s="290">
        <v>4</v>
      </c>
      <c r="AE43" s="290">
        <v>5</v>
      </c>
      <c r="AF43" s="290">
        <v>6</v>
      </c>
      <c r="AG43" s="290">
        <v>2</v>
      </c>
      <c r="AH43" s="290">
        <v>3</v>
      </c>
      <c r="AJ43" s="290">
        <v>0</v>
      </c>
      <c r="AL43" s="290">
        <v>4.5</v>
      </c>
      <c r="AM43" s="290">
        <v>2.5</v>
      </c>
      <c r="AN43" s="291">
        <v>2</v>
      </c>
      <c r="AO43" s="361"/>
      <c r="AP43" s="349">
        <v>2</v>
      </c>
      <c r="AQ43" s="290">
        <v>1</v>
      </c>
      <c r="AR43" s="290">
        <v>1</v>
      </c>
      <c r="AS43" s="290">
        <v>2</v>
      </c>
      <c r="AT43" s="290">
        <v>1</v>
      </c>
      <c r="AU43" s="290">
        <v>1</v>
      </c>
      <c r="AW43" s="290">
        <v>0</v>
      </c>
      <c r="AY43" s="290">
        <v>1</v>
      </c>
      <c r="AZ43" s="290">
        <v>1</v>
      </c>
      <c r="BA43" s="291">
        <v>0</v>
      </c>
      <c r="BB43" s="361"/>
      <c r="BC43" s="355">
        <v>20</v>
      </c>
      <c r="BD43" s="295">
        <v>1212.8431372549019</v>
      </c>
      <c r="BE43" s="295">
        <v>0.74509803921568629</v>
      </c>
      <c r="BF43" s="295">
        <v>7.3137254901960782</v>
      </c>
      <c r="BG43" s="295">
        <v>1.803921568627451</v>
      </c>
      <c r="BH43" s="295">
        <v>0.74509803921568629</v>
      </c>
      <c r="BI43" s="295">
        <v>6.9215686274509807</v>
      </c>
      <c r="BJ43" s="295">
        <v>0.35294117647058826</v>
      </c>
      <c r="BL43" s="355">
        <v>1.3222192947339193</v>
      </c>
      <c r="BM43" s="295">
        <v>3.0841625672777613</v>
      </c>
      <c r="BN43" s="295">
        <v>0.24181983054697642</v>
      </c>
      <c r="BO43" s="295">
        <v>0.91979568049479621</v>
      </c>
      <c r="BP43" s="295">
        <v>0.44776586136712543</v>
      </c>
      <c r="BQ43" s="295">
        <v>0.24181983054697642</v>
      </c>
      <c r="BR43" s="295">
        <v>0.89881118901266865</v>
      </c>
      <c r="BS43" s="295">
        <v>0.13127891463931898</v>
      </c>
      <c r="BT43" s="295"/>
      <c r="BU43" s="295">
        <v>0</v>
      </c>
      <c r="BW43" s="295">
        <f t="shared" si="13"/>
        <v>1.005079525529275</v>
      </c>
      <c r="BX43" s="295">
        <f t="shared" si="14"/>
        <v>0.91774227486373749</v>
      </c>
      <c r="BY43" s="292">
        <f t="shared" si="19"/>
        <v>8.7337250665537547E-2</v>
      </c>
      <c r="BZ43" s="361"/>
      <c r="CA43" s="355">
        <v>6.333333333333333</v>
      </c>
      <c r="CB43" s="295">
        <v>5.5</v>
      </c>
      <c r="CC43" s="295">
        <v>3.9166666666666665</v>
      </c>
      <c r="CD43" s="295">
        <v>4.083333333333333</v>
      </c>
      <c r="CE43" s="295">
        <v>6.416666666666667</v>
      </c>
      <c r="CF43" s="295">
        <v>6.083333333333333</v>
      </c>
      <c r="CG43" s="295">
        <v>4.333333333333333</v>
      </c>
      <c r="CH43" s="295">
        <v>4.25</v>
      </c>
      <c r="CI43" s="295"/>
      <c r="CJ43" s="295">
        <v>5.9166666666666661</v>
      </c>
      <c r="CK43" s="295">
        <v>4</v>
      </c>
      <c r="CL43" s="292">
        <v>1.9166666666666661</v>
      </c>
      <c r="CM43" s="295">
        <v>6.25</v>
      </c>
      <c r="CN43" s="295">
        <v>4.2916666666666661</v>
      </c>
      <c r="CO43" s="292">
        <v>1.9583333333333339</v>
      </c>
      <c r="CP43" s="361"/>
      <c r="CQ43" s="355"/>
      <c r="CR43" s="295"/>
      <c r="CS43" s="295"/>
      <c r="CT43" s="295"/>
      <c r="CU43" s="295">
        <v>4.416666666666667</v>
      </c>
      <c r="CV43" s="295">
        <v>5.25</v>
      </c>
      <c r="CW43" s="295">
        <v>3.4166666666666665</v>
      </c>
      <c r="CX43" s="295">
        <v>3.75</v>
      </c>
      <c r="CY43" s="295"/>
      <c r="CZ43" s="295"/>
      <c r="DA43" s="295"/>
      <c r="DB43" s="292"/>
      <c r="DC43" s="295">
        <v>4.8333333333333339</v>
      </c>
      <c r="DD43" s="295">
        <v>3.583333333333333</v>
      </c>
      <c r="DE43" s="292">
        <v>1.2500000000000009</v>
      </c>
      <c r="DG43" s="361"/>
      <c r="DH43" s="295">
        <f t="shared" si="15"/>
        <v>0.79539883018414359</v>
      </c>
      <c r="DI43" s="295">
        <f t="shared" si="15"/>
        <v>0.31756042929152134</v>
      </c>
      <c r="DJ43" s="292">
        <f t="shared" si="4"/>
        <v>0.55647962973783249</v>
      </c>
      <c r="DK43" s="295">
        <f t="shared" si="16"/>
        <v>0.31756042929152134</v>
      </c>
      <c r="DL43" s="295">
        <f t="shared" si="16"/>
        <v>0</v>
      </c>
      <c r="DM43" s="292">
        <f t="shared" si="5"/>
        <v>0.15878021464576067</v>
      </c>
      <c r="DN43" s="297">
        <f t="shared" si="6"/>
        <v>0.39769941509207185</v>
      </c>
      <c r="DO43" s="295">
        <f t="shared" si="17"/>
        <v>0.92729521800161219</v>
      </c>
      <c r="DP43" s="295">
        <f t="shared" si="17"/>
        <v>0</v>
      </c>
      <c r="DQ43" s="295">
        <f t="shared" si="17"/>
        <v>0.72273424781341566</v>
      </c>
      <c r="DR43" s="295">
        <f t="shared" si="17"/>
        <v>0.31756042929152134</v>
      </c>
      <c r="DS43" s="292">
        <f t="shared" si="7"/>
        <v>0.49189747377663728</v>
      </c>
      <c r="DT43" s="295">
        <f t="shared" si="18"/>
        <v>0</v>
      </c>
      <c r="DU43" s="295">
        <f t="shared" si="18"/>
        <v>0</v>
      </c>
      <c r="DV43" s="295">
        <f t="shared" si="18"/>
        <v>0</v>
      </c>
      <c r="DW43" s="295">
        <f t="shared" si="18"/>
        <v>0</v>
      </c>
      <c r="DX43" s="292">
        <f t="shared" si="8"/>
        <v>0</v>
      </c>
      <c r="DY43" s="297">
        <f t="shared" si="9"/>
        <v>0.49189747377663728</v>
      </c>
      <c r="DZ43" s="361"/>
      <c r="EA43" s="295">
        <v>15</v>
      </c>
      <c r="EB43" s="295">
        <v>2.5</v>
      </c>
      <c r="EC43" s="295">
        <v>2.5</v>
      </c>
      <c r="ED43" s="295">
        <v>0</v>
      </c>
      <c r="EE43" s="295">
        <v>20</v>
      </c>
      <c r="EF43" s="295">
        <v>0</v>
      </c>
      <c r="EG43" s="295">
        <v>12.5</v>
      </c>
      <c r="EH43" s="295">
        <v>2.5</v>
      </c>
      <c r="EI43" s="295">
        <v>0</v>
      </c>
      <c r="EJ43" s="295">
        <v>0</v>
      </c>
      <c r="EK43" s="295">
        <v>0</v>
      </c>
      <c r="EL43" s="295">
        <v>0</v>
      </c>
      <c r="EN43" s="290">
        <v>20</v>
      </c>
      <c r="EO43" s="290">
        <v>5</v>
      </c>
      <c r="EP43" s="290">
        <v>0</v>
      </c>
      <c r="EQ43" s="290">
        <v>0</v>
      </c>
      <c r="ER43" s="290">
        <v>0</v>
      </c>
      <c r="ES43" s="290">
        <v>20</v>
      </c>
      <c r="ET43" s="290">
        <v>1</v>
      </c>
      <c r="EU43" s="290">
        <v>1</v>
      </c>
      <c r="EV43" s="290">
        <v>1</v>
      </c>
      <c r="EW43" s="290">
        <v>0</v>
      </c>
      <c r="EY43" s="290">
        <v>20</v>
      </c>
      <c r="EZ43" s="290">
        <v>1</v>
      </c>
      <c r="FA43" s="290">
        <v>0</v>
      </c>
      <c r="FB43" s="290">
        <v>20</v>
      </c>
      <c r="FC43" s="290">
        <v>7</v>
      </c>
      <c r="FD43" s="290">
        <v>0</v>
      </c>
      <c r="FE43" s="290">
        <v>20</v>
      </c>
      <c r="FF43" s="290">
        <v>2</v>
      </c>
      <c r="FG43" s="290">
        <v>0</v>
      </c>
      <c r="FH43" s="290">
        <v>20</v>
      </c>
      <c r="FI43" s="290">
        <v>3</v>
      </c>
      <c r="FJ43" s="290">
        <v>1</v>
      </c>
      <c r="FL43" s="290">
        <v>20</v>
      </c>
      <c r="FM43" s="290">
        <v>0</v>
      </c>
      <c r="FN43" s="290">
        <v>0</v>
      </c>
      <c r="FO43" s="290">
        <v>20</v>
      </c>
      <c r="FP43" s="290">
        <v>0</v>
      </c>
      <c r="FQ43" s="290">
        <v>0</v>
      </c>
      <c r="FR43" s="290">
        <v>20</v>
      </c>
      <c r="FS43" s="290">
        <v>0</v>
      </c>
      <c r="FT43" s="290">
        <v>0</v>
      </c>
      <c r="FU43" s="290">
        <v>20</v>
      </c>
      <c r="FV43" s="290">
        <v>0</v>
      </c>
      <c r="FW43" s="290">
        <v>0</v>
      </c>
      <c r="FX43" s="398"/>
      <c r="FY43" s="243">
        <v>3.2666666666666666</v>
      </c>
      <c r="FZ43" s="49">
        <v>3.4375</v>
      </c>
      <c r="GA43" s="49">
        <v>4.875</v>
      </c>
      <c r="GB43" s="49">
        <v>4.6875</v>
      </c>
      <c r="GC43"/>
      <c r="GD43"/>
      <c r="GE43"/>
      <c r="GF43"/>
      <c r="GG43"/>
      <c r="GH43" s="49">
        <f t="shared" si="20"/>
        <v>3.3520833333333333</v>
      </c>
      <c r="GI43" s="49">
        <f t="shared" si="21"/>
        <v>4.78125</v>
      </c>
      <c r="GJ43" s="49">
        <f t="shared" si="22"/>
        <v>-1.4291666666666667</v>
      </c>
    </row>
    <row r="44" spans="1:192">
      <c r="A44" s="289" t="s">
        <v>1129</v>
      </c>
      <c r="B44" s="290">
        <v>17</v>
      </c>
      <c r="C44" s="290">
        <v>31</v>
      </c>
      <c r="D44" s="290" t="s">
        <v>135</v>
      </c>
      <c r="F44" s="290" t="s">
        <v>500</v>
      </c>
      <c r="G44" s="290" t="s">
        <v>136</v>
      </c>
      <c r="H44" s="290" t="s">
        <v>137</v>
      </c>
      <c r="I44" s="290" t="s">
        <v>138</v>
      </c>
      <c r="J44" s="290" t="s">
        <v>139</v>
      </c>
      <c r="K44" s="290" t="s">
        <v>140</v>
      </c>
      <c r="L44" s="328" t="s">
        <v>141</v>
      </c>
      <c r="M44" s="343" t="s">
        <v>379</v>
      </c>
      <c r="N44" s="289">
        <v>5</v>
      </c>
      <c r="O44" s="290">
        <v>5</v>
      </c>
      <c r="P44" s="290">
        <v>4</v>
      </c>
      <c r="Q44" s="290">
        <v>5</v>
      </c>
      <c r="R44" s="290">
        <v>6</v>
      </c>
      <c r="S44" s="290">
        <v>6</v>
      </c>
      <c r="T44" s="290">
        <v>7</v>
      </c>
      <c r="V44" s="290">
        <v>-1</v>
      </c>
      <c r="X44" s="290">
        <v>4.5</v>
      </c>
      <c r="Y44" s="290">
        <v>6.5</v>
      </c>
      <c r="Z44" s="291">
        <v>-2</v>
      </c>
      <c r="AA44" s="361"/>
      <c r="AB44" s="349">
        <v>4</v>
      </c>
      <c r="AC44" s="290">
        <v>4</v>
      </c>
      <c r="AD44" s="290">
        <v>3</v>
      </c>
      <c r="AE44" s="290">
        <v>4</v>
      </c>
      <c r="AF44" s="290">
        <v>6</v>
      </c>
      <c r="AG44" s="290">
        <v>5</v>
      </c>
      <c r="AH44" s="290">
        <v>6</v>
      </c>
      <c r="AJ44" s="290">
        <v>-2</v>
      </c>
      <c r="AL44" s="290">
        <v>3.5</v>
      </c>
      <c r="AM44" s="290">
        <v>5.5</v>
      </c>
      <c r="AN44" s="291">
        <v>-2</v>
      </c>
      <c r="AO44" s="361"/>
      <c r="AP44" s="349">
        <v>2</v>
      </c>
      <c r="AQ44" s="290">
        <v>1</v>
      </c>
      <c r="AR44" s="290">
        <v>1</v>
      </c>
      <c r="AS44" s="290">
        <v>2</v>
      </c>
      <c r="AT44" s="290">
        <v>2</v>
      </c>
      <c r="AU44" s="290">
        <v>2</v>
      </c>
      <c r="AW44" s="290">
        <v>0</v>
      </c>
      <c r="AY44" s="290">
        <v>1</v>
      </c>
      <c r="AZ44" s="290">
        <v>2</v>
      </c>
      <c r="BA44" s="291">
        <v>-1</v>
      </c>
      <c r="BB44" s="361"/>
      <c r="BC44" s="355">
        <v>10.607843137254902</v>
      </c>
      <c r="BD44" s="295">
        <v>59.137254901960787</v>
      </c>
      <c r="BE44" s="295">
        <v>6.8627450980392153</v>
      </c>
      <c r="BF44" s="295">
        <v>2.2941176470588234</v>
      </c>
      <c r="BG44" s="295">
        <v>0.35294117647058826</v>
      </c>
      <c r="BH44" s="295">
        <v>0.80392156862745101</v>
      </c>
      <c r="BI44" s="295">
        <v>1.588235294117647</v>
      </c>
      <c r="BJ44" s="295">
        <v>0.52941176470588236</v>
      </c>
      <c r="BL44" s="355">
        <v>1.0647515306249833</v>
      </c>
      <c r="BM44" s="295">
        <v>1.7791435998845491</v>
      </c>
      <c r="BN44" s="295">
        <v>0.8955741965222459</v>
      </c>
      <c r="BO44" s="295">
        <v>0.51773910562792647</v>
      </c>
      <c r="BP44" s="295">
        <v>0.13127891463931898</v>
      </c>
      <c r="BQ44" s="295">
        <v>0.25621765124761892</v>
      </c>
      <c r="BR44" s="295">
        <v>0.41300375510791343</v>
      </c>
      <c r="BS44" s="295">
        <v>0.18452442659254401</v>
      </c>
      <c r="BT44" s="295"/>
      <c r="BU44" s="295">
        <v>0.63935654527462704</v>
      </c>
      <c r="BW44" s="295">
        <f t="shared" si="13"/>
        <v>0.5619427681199799</v>
      </c>
      <c r="BX44" s="295">
        <f t="shared" si="14"/>
        <v>0.49382694822251511</v>
      </c>
      <c r="BY44" s="292">
        <f t="shared" si="19"/>
        <v>6.8115819897464791E-2</v>
      </c>
      <c r="BZ44" s="361"/>
      <c r="CA44" s="355">
        <v>6</v>
      </c>
      <c r="CB44" s="295">
        <v>6.416666666666667</v>
      </c>
      <c r="CC44" s="295">
        <v>2.9166666666666665</v>
      </c>
      <c r="CD44" s="295">
        <v>4</v>
      </c>
      <c r="CE44" s="295">
        <v>6.5</v>
      </c>
      <c r="CF44" s="295">
        <v>5.416666666666667</v>
      </c>
      <c r="CG44" s="295">
        <v>4.833333333333333</v>
      </c>
      <c r="CH44" s="295">
        <v>4.75</v>
      </c>
      <c r="CI44" s="295"/>
      <c r="CJ44" s="295">
        <v>6.2083333333333339</v>
      </c>
      <c r="CK44" s="295">
        <v>3.458333333333333</v>
      </c>
      <c r="CL44" s="292">
        <v>2.7500000000000009</v>
      </c>
      <c r="CM44" s="295">
        <v>5.9583333333333339</v>
      </c>
      <c r="CN44" s="295">
        <v>4.7916666666666661</v>
      </c>
      <c r="CO44" s="292">
        <v>1.1666666666666679</v>
      </c>
      <c r="CP44" s="361"/>
      <c r="CQ44" s="355"/>
      <c r="CR44" s="295"/>
      <c r="CS44" s="295"/>
      <c r="CT44" s="295"/>
      <c r="CU44" s="295">
        <v>5.666666666666667</v>
      </c>
      <c r="CV44" s="295">
        <v>5.1818181818181817</v>
      </c>
      <c r="CW44" s="295">
        <v>4.75</v>
      </c>
      <c r="CX44" s="295">
        <v>3.5</v>
      </c>
      <c r="CY44" s="295"/>
      <c r="CZ44" s="295"/>
      <c r="DA44" s="295"/>
      <c r="DB44" s="292"/>
      <c r="DC44" s="295">
        <v>5.4242424242424239</v>
      </c>
      <c r="DD44" s="295">
        <v>4.125</v>
      </c>
      <c r="DE44" s="292">
        <v>1.2992424242424239</v>
      </c>
      <c r="DG44" s="361"/>
      <c r="DH44" s="295">
        <f t="shared" si="15"/>
        <v>0.79539883018414359</v>
      </c>
      <c r="DI44" s="295">
        <f t="shared" si="15"/>
        <v>0</v>
      </c>
      <c r="DJ44" s="292">
        <f t="shared" si="4"/>
        <v>0.3976994150920718</v>
      </c>
      <c r="DK44" s="295">
        <f t="shared" si="16"/>
        <v>0</v>
      </c>
      <c r="DL44" s="295">
        <f t="shared" si="16"/>
        <v>0</v>
      </c>
      <c r="DM44" s="292">
        <f t="shared" si="5"/>
        <v>0</v>
      </c>
      <c r="DN44" s="297">
        <f t="shared" si="6"/>
        <v>0.3976994150920718</v>
      </c>
      <c r="DO44" s="295">
        <f t="shared" si="17"/>
        <v>0.92729521800161219</v>
      </c>
      <c r="DP44" s="295">
        <f t="shared" si="17"/>
        <v>0</v>
      </c>
      <c r="DQ44" s="295">
        <f t="shared" si="17"/>
        <v>0.9884320889261532</v>
      </c>
      <c r="DR44" s="295">
        <f t="shared" si="17"/>
        <v>0.31756042929152134</v>
      </c>
      <c r="DS44" s="292">
        <f t="shared" si="7"/>
        <v>0.55832193405482167</v>
      </c>
      <c r="DT44" s="295">
        <f t="shared" si="18"/>
        <v>0.45102681179626242</v>
      </c>
      <c r="DU44" s="295">
        <f t="shared" si="18"/>
        <v>0</v>
      </c>
      <c r="DV44" s="295">
        <f t="shared" si="18"/>
        <v>0.45102681179626242</v>
      </c>
      <c r="DW44" s="295">
        <f t="shared" si="18"/>
        <v>0.31756042929152134</v>
      </c>
      <c r="DX44" s="292">
        <f t="shared" si="8"/>
        <v>0.30490351322101156</v>
      </c>
      <c r="DY44" s="297">
        <f t="shared" si="9"/>
        <v>0.25341842083381011</v>
      </c>
      <c r="DZ44" s="361"/>
      <c r="EA44" s="295">
        <v>15</v>
      </c>
      <c r="EB44" s="295">
        <v>0</v>
      </c>
      <c r="EC44" s="295">
        <v>0</v>
      </c>
      <c r="ED44" s="295">
        <v>0</v>
      </c>
      <c r="EE44" s="295">
        <v>20</v>
      </c>
      <c r="EF44" s="295">
        <v>0</v>
      </c>
      <c r="EG44" s="295">
        <v>22.5</v>
      </c>
      <c r="EH44" s="295">
        <v>2.5</v>
      </c>
      <c r="EI44" s="295">
        <v>5</v>
      </c>
      <c r="EJ44" s="295">
        <v>0</v>
      </c>
      <c r="EK44" s="295">
        <v>5</v>
      </c>
      <c r="EL44" s="295">
        <v>2.5</v>
      </c>
      <c r="EN44" s="290">
        <v>20</v>
      </c>
      <c r="EO44" s="290">
        <v>3</v>
      </c>
      <c r="EP44" s="290">
        <v>0</v>
      </c>
      <c r="EQ44" s="290">
        <v>0</v>
      </c>
      <c r="ER44" s="290">
        <v>0</v>
      </c>
      <c r="ES44" s="290">
        <v>20</v>
      </c>
      <c r="ET44" s="290">
        <v>3</v>
      </c>
      <c r="EU44" s="290">
        <v>0</v>
      </c>
      <c r="EV44" s="290">
        <v>0</v>
      </c>
      <c r="EW44" s="290">
        <v>0</v>
      </c>
      <c r="EY44" s="290">
        <v>20</v>
      </c>
      <c r="EZ44" s="290">
        <v>7</v>
      </c>
      <c r="FA44" s="290">
        <v>0</v>
      </c>
      <c r="FB44" s="290">
        <v>20</v>
      </c>
      <c r="FC44" s="290">
        <v>1</v>
      </c>
      <c r="FD44" s="290">
        <v>0</v>
      </c>
      <c r="FE44" s="290">
        <v>20</v>
      </c>
      <c r="FF44" s="290">
        <v>7</v>
      </c>
      <c r="FG44" s="290">
        <v>1</v>
      </c>
      <c r="FH44" s="290">
        <v>20</v>
      </c>
      <c r="FI44" s="290">
        <v>2</v>
      </c>
      <c r="FJ44" s="290">
        <v>0</v>
      </c>
      <c r="FL44" s="290">
        <v>20</v>
      </c>
      <c r="FM44" s="290">
        <v>0</v>
      </c>
      <c r="FN44" s="290">
        <v>0</v>
      </c>
      <c r="FO44" s="290">
        <v>20</v>
      </c>
      <c r="FP44" s="290">
        <v>2</v>
      </c>
      <c r="FQ44" s="290">
        <v>0</v>
      </c>
      <c r="FR44" s="290">
        <v>20</v>
      </c>
      <c r="FS44" s="290">
        <v>2</v>
      </c>
      <c r="FT44" s="290">
        <v>0</v>
      </c>
      <c r="FU44" s="290">
        <v>20</v>
      </c>
      <c r="FV44" s="290">
        <v>0</v>
      </c>
      <c r="FW44" s="290">
        <v>1</v>
      </c>
      <c r="FX44" s="398"/>
      <c r="FY44" s="243">
        <v>3.8125</v>
      </c>
      <c r="FZ44" s="49">
        <v>5.6875</v>
      </c>
      <c r="GA44" s="49">
        <v>5.8125</v>
      </c>
      <c r="GB44" s="49">
        <v>4.8</v>
      </c>
      <c r="GC44"/>
      <c r="GD44"/>
      <c r="GE44"/>
      <c r="GF44"/>
      <c r="GG44"/>
      <c r="GH44" s="49">
        <f t="shared" si="20"/>
        <v>4.75</v>
      </c>
      <c r="GI44" s="49">
        <f t="shared" si="21"/>
        <v>5.3062500000000004</v>
      </c>
      <c r="GJ44" s="49">
        <f t="shared" si="22"/>
        <v>-0.55625000000000036</v>
      </c>
    </row>
    <row r="45" spans="1:192">
      <c r="A45" s="289" t="s">
        <v>1129</v>
      </c>
      <c r="B45" s="290">
        <v>18</v>
      </c>
      <c r="C45" s="290">
        <v>14</v>
      </c>
      <c r="D45" s="290" t="s">
        <v>568</v>
      </c>
      <c r="F45" s="290" t="s">
        <v>477</v>
      </c>
      <c r="G45" s="290" t="s">
        <v>569</v>
      </c>
      <c r="H45" s="290" t="s">
        <v>570</v>
      </c>
      <c r="I45" s="290" t="s">
        <v>571</v>
      </c>
      <c r="J45" s="290" t="s">
        <v>569</v>
      </c>
      <c r="K45" s="290" t="s">
        <v>572</v>
      </c>
      <c r="L45" s="328" t="s">
        <v>573</v>
      </c>
      <c r="M45" s="343" t="s">
        <v>274</v>
      </c>
      <c r="N45" s="289">
        <v>4</v>
      </c>
      <c r="O45" s="290">
        <v>6</v>
      </c>
      <c r="P45" s="290">
        <v>6</v>
      </c>
      <c r="Q45" s="290">
        <v>7</v>
      </c>
      <c r="R45" s="290">
        <v>6</v>
      </c>
      <c r="S45" s="290">
        <v>4</v>
      </c>
      <c r="T45" s="290">
        <v>6</v>
      </c>
      <c r="V45" s="290">
        <v>0</v>
      </c>
      <c r="X45" s="290">
        <v>6.5</v>
      </c>
      <c r="Y45" s="290">
        <v>5</v>
      </c>
      <c r="Z45" s="291">
        <v>1.5</v>
      </c>
      <c r="AA45" s="361"/>
      <c r="AB45" s="349">
        <v>3</v>
      </c>
      <c r="AC45" s="290">
        <v>6</v>
      </c>
      <c r="AD45" s="290">
        <v>5</v>
      </c>
      <c r="AE45" s="290">
        <v>6</v>
      </c>
      <c r="AF45" s="290">
        <v>6</v>
      </c>
      <c r="AG45" s="290">
        <v>3</v>
      </c>
      <c r="AH45" s="290">
        <v>5</v>
      </c>
      <c r="AJ45" s="290">
        <v>0</v>
      </c>
      <c r="AL45" s="290">
        <v>5.5</v>
      </c>
      <c r="AM45" s="290">
        <v>4</v>
      </c>
      <c r="AN45" s="291">
        <v>1.5</v>
      </c>
      <c r="AO45" s="361"/>
      <c r="AP45" s="349">
        <v>2</v>
      </c>
      <c r="AQ45" s="290">
        <v>2</v>
      </c>
      <c r="AR45" s="290">
        <v>2</v>
      </c>
      <c r="AS45" s="290">
        <v>2</v>
      </c>
      <c r="AT45" s="290">
        <v>1</v>
      </c>
      <c r="AU45" s="290">
        <v>2</v>
      </c>
      <c r="AW45" s="290">
        <v>0</v>
      </c>
      <c r="AY45" s="290">
        <v>2</v>
      </c>
      <c r="AZ45" s="290">
        <v>1.5</v>
      </c>
      <c r="BA45" s="291">
        <v>0.5</v>
      </c>
      <c r="BB45" s="361"/>
      <c r="BC45" s="355">
        <v>8.5882352941176467</v>
      </c>
      <c r="BD45" s="295">
        <v>59.137254901960787</v>
      </c>
      <c r="BE45" s="295">
        <v>27.098039215686274</v>
      </c>
      <c r="BF45" s="295">
        <v>1.3333333333333333</v>
      </c>
      <c r="BG45" s="295">
        <v>0.23529411764705882</v>
      </c>
      <c r="BH45" s="295">
        <v>27.098039215686274</v>
      </c>
      <c r="BI45" s="295">
        <v>9.9803921568627452</v>
      </c>
      <c r="BJ45" s="295">
        <v>11.803921568627452</v>
      </c>
      <c r="BL45" s="355">
        <v>0.9817386830256839</v>
      </c>
      <c r="BM45" s="295">
        <v>1.7791435998845491</v>
      </c>
      <c r="BN45" s="295">
        <v>1.4486760142994082</v>
      </c>
      <c r="BO45" s="295">
        <v>0.36797678529459432</v>
      </c>
      <c r="BP45" s="295">
        <v>9.1770373355645363E-2</v>
      </c>
      <c r="BQ45" s="295">
        <v>1.4486760142994082</v>
      </c>
      <c r="BR45" s="295">
        <v>1.040617850908264</v>
      </c>
      <c r="BS45" s="295">
        <v>1.1073430051771376</v>
      </c>
      <c r="BT45" s="295"/>
      <c r="BU45" s="295">
        <v>0</v>
      </c>
      <c r="BW45" s="295">
        <f t="shared" si="13"/>
        <v>0.40970111955782784</v>
      </c>
      <c r="BX45" s="295">
        <f t="shared" si="14"/>
        <v>1.3576359519563757</v>
      </c>
      <c r="BY45" s="292">
        <f t="shared" si="19"/>
        <v>-0.94793483239854781</v>
      </c>
      <c r="BZ45" s="361"/>
      <c r="CA45" s="355">
        <v>5.916666666666667</v>
      </c>
      <c r="CB45" s="295">
        <v>6.166666666666667</v>
      </c>
      <c r="CC45" s="295">
        <v>4.416666666666667</v>
      </c>
      <c r="CD45" s="295">
        <v>5</v>
      </c>
      <c r="CE45" s="295">
        <v>5.666666666666667</v>
      </c>
      <c r="CF45" s="295">
        <v>6.416666666666667</v>
      </c>
      <c r="CG45" s="295">
        <v>5.166666666666667</v>
      </c>
      <c r="CH45" s="295">
        <v>5.333333333333333</v>
      </c>
      <c r="CI45" s="295"/>
      <c r="CJ45" s="295">
        <v>6.041666666666667</v>
      </c>
      <c r="CK45" s="295">
        <v>4.7083333333333339</v>
      </c>
      <c r="CL45" s="292">
        <v>1.333333333333333</v>
      </c>
      <c r="CM45" s="295">
        <v>6.041666666666667</v>
      </c>
      <c r="CN45" s="295">
        <v>5.25</v>
      </c>
      <c r="CO45" s="292">
        <v>0.79166666666666696</v>
      </c>
      <c r="CP45" s="361"/>
      <c r="CQ45" s="355"/>
      <c r="CR45" s="295"/>
      <c r="CS45" s="295"/>
      <c r="CT45" s="295"/>
      <c r="CU45" s="295">
        <v>5.25</v>
      </c>
      <c r="CV45" s="295">
        <v>5.75</v>
      </c>
      <c r="CW45" s="295">
        <v>3.9166666666666665</v>
      </c>
      <c r="CX45" s="295">
        <v>4</v>
      </c>
      <c r="CY45" s="295"/>
      <c r="CZ45" s="295"/>
      <c r="DA45" s="295"/>
      <c r="DB45" s="292"/>
      <c r="DC45" s="295">
        <v>5.5</v>
      </c>
      <c r="DD45" s="295">
        <v>3.958333333333333</v>
      </c>
      <c r="DE45" s="292">
        <v>1.541666666666667</v>
      </c>
      <c r="DG45" s="361"/>
      <c r="DH45" s="295">
        <f t="shared" si="15"/>
        <v>0</v>
      </c>
      <c r="DI45" s="295">
        <f t="shared" si="15"/>
        <v>0</v>
      </c>
      <c r="DJ45" s="292">
        <f t="shared" si="4"/>
        <v>0</v>
      </c>
      <c r="DK45" s="295">
        <f t="shared" si="16"/>
        <v>0</v>
      </c>
      <c r="DL45" s="295">
        <f t="shared" si="16"/>
        <v>0.55481103298007151</v>
      </c>
      <c r="DM45" s="292">
        <f t="shared" si="5"/>
        <v>0.27740551649003575</v>
      </c>
      <c r="DN45" s="297">
        <f t="shared" si="6"/>
        <v>-0.27740551649003575</v>
      </c>
      <c r="DO45" s="295">
        <f t="shared" si="17"/>
        <v>0.45102681179626242</v>
      </c>
      <c r="DP45" s="295">
        <f t="shared" si="17"/>
        <v>0</v>
      </c>
      <c r="DQ45" s="295">
        <f t="shared" si="17"/>
        <v>0.86321189006954113</v>
      </c>
      <c r="DR45" s="295">
        <f t="shared" si="17"/>
        <v>0</v>
      </c>
      <c r="DS45" s="292">
        <f t="shared" si="7"/>
        <v>0.32855967546645087</v>
      </c>
      <c r="DT45" s="295">
        <f t="shared" si="18"/>
        <v>0</v>
      </c>
      <c r="DU45" s="295">
        <f t="shared" si="18"/>
        <v>0</v>
      </c>
      <c r="DV45" s="295">
        <f t="shared" si="18"/>
        <v>0</v>
      </c>
      <c r="DW45" s="295">
        <f t="shared" si="18"/>
        <v>0</v>
      </c>
      <c r="DX45" s="292">
        <f t="shared" si="8"/>
        <v>0</v>
      </c>
      <c r="DY45" s="297">
        <f t="shared" si="9"/>
        <v>0.32855967546645087</v>
      </c>
      <c r="DZ45" s="361"/>
      <c r="EA45" s="295">
        <v>0</v>
      </c>
      <c r="EB45" s="295">
        <v>0</v>
      </c>
      <c r="EC45" s="295">
        <v>0</v>
      </c>
      <c r="ED45" s="295">
        <v>7.5</v>
      </c>
      <c r="EE45" s="295">
        <v>5</v>
      </c>
      <c r="EF45" s="295">
        <v>0</v>
      </c>
      <c r="EG45" s="295">
        <v>17.5</v>
      </c>
      <c r="EH45" s="295">
        <v>0</v>
      </c>
      <c r="EI45" s="295">
        <v>0</v>
      </c>
      <c r="EJ45" s="295">
        <v>0</v>
      </c>
      <c r="EK45" s="295">
        <v>0</v>
      </c>
      <c r="EL45" s="295">
        <v>0</v>
      </c>
      <c r="EN45" s="290">
        <v>20</v>
      </c>
      <c r="EO45" s="290">
        <v>0</v>
      </c>
      <c r="EP45" s="290">
        <v>0</v>
      </c>
      <c r="EQ45" s="290">
        <v>0</v>
      </c>
      <c r="ER45" s="290">
        <v>1</v>
      </c>
      <c r="ES45" s="290">
        <v>20</v>
      </c>
      <c r="ET45" s="290">
        <v>0</v>
      </c>
      <c r="EU45" s="290">
        <v>0</v>
      </c>
      <c r="EV45" s="290">
        <v>0</v>
      </c>
      <c r="EW45" s="290">
        <v>2</v>
      </c>
      <c r="EY45" s="290">
        <v>20</v>
      </c>
      <c r="EZ45" s="290">
        <v>1</v>
      </c>
      <c r="FA45" s="290">
        <v>0</v>
      </c>
      <c r="FB45" s="290">
        <v>20</v>
      </c>
      <c r="FC45" s="290">
        <v>1</v>
      </c>
      <c r="FD45" s="290">
        <v>0</v>
      </c>
      <c r="FE45" s="290">
        <v>20</v>
      </c>
      <c r="FF45" s="290">
        <v>3</v>
      </c>
      <c r="FG45" s="290">
        <v>0</v>
      </c>
      <c r="FH45" s="290">
        <v>20</v>
      </c>
      <c r="FI45" s="290">
        <v>4</v>
      </c>
      <c r="FJ45" s="290">
        <v>0</v>
      </c>
      <c r="FL45" s="290">
        <v>20</v>
      </c>
      <c r="FM45" s="290">
        <v>0</v>
      </c>
      <c r="FN45" s="290">
        <v>0</v>
      </c>
      <c r="FO45" s="290">
        <v>20</v>
      </c>
      <c r="FP45" s="290">
        <v>0</v>
      </c>
      <c r="FQ45" s="290">
        <v>0</v>
      </c>
      <c r="FR45" s="290">
        <v>20</v>
      </c>
      <c r="FS45" s="290">
        <v>0</v>
      </c>
      <c r="FT45" s="290">
        <v>0</v>
      </c>
      <c r="FU45" s="290">
        <v>20</v>
      </c>
      <c r="FV45" s="290">
        <v>0</v>
      </c>
      <c r="FW45" s="290">
        <v>0</v>
      </c>
      <c r="FX45" s="398"/>
      <c r="FY45" s="243">
        <v>4.5</v>
      </c>
      <c r="FZ45" s="49">
        <v>4.375</v>
      </c>
      <c r="GA45" s="49">
        <v>5.8666666666666663</v>
      </c>
      <c r="GB45" s="49">
        <v>5.125</v>
      </c>
      <c r="GC45"/>
      <c r="GD45"/>
      <c r="GE45"/>
      <c r="GF45"/>
      <c r="GG45"/>
      <c r="GH45" s="49">
        <f t="shared" si="20"/>
        <v>4.4375</v>
      </c>
      <c r="GI45" s="49">
        <f t="shared" si="21"/>
        <v>5.4958333333333336</v>
      </c>
      <c r="GJ45" s="49">
        <f t="shared" si="22"/>
        <v>-1.0583333333333336</v>
      </c>
    </row>
    <row r="46" spans="1:192">
      <c r="A46" s="289" t="s">
        <v>1129</v>
      </c>
      <c r="B46" s="290">
        <v>19</v>
      </c>
      <c r="C46" s="290">
        <v>37</v>
      </c>
      <c r="D46" s="290" t="s">
        <v>306</v>
      </c>
      <c r="F46" s="290" t="s">
        <v>576</v>
      </c>
      <c r="G46" s="290" t="s">
        <v>357</v>
      </c>
      <c r="H46" s="290" t="s">
        <v>386</v>
      </c>
      <c r="I46" s="290" t="s">
        <v>387</v>
      </c>
      <c r="J46" s="290" t="s">
        <v>357</v>
      </c>
      <c r="K46" s="290" t="s">
        <v>358</v>
      </c>
      <c r="L46" s="328" t="s">
        <v>359</v>
      </c>
      <c r="M46" s="343" t="s">
        <v>379</v>
      </c>
      <c r="N46" s="289">
        <v>2</v>
      </c>
      <c r="O46" s="290">
        <v>9</v>
      </c>
      <c r="P46" s="290">
        <v>3</v>
      </c>
      <c r="Q46" s="290">
        <v>4</v>
      </c>
      <c r="R46" s="290">
        <v>9</v>
      </c>
      <c r="S46" s="290">
        <v>4</v>
      </c>
      <c r="T46" s="290">
        <v>5</v>
      </c>
      <c r="V46" s="290">
        <v>0</v>
      </c>
      <c r="X46" s="290">
        <v>3.5</v>
      </c>
      <c r="Y46" s="290">
        <v>4.5</v>
      </c>
      <c r="Z46" s="291">
        <v>-1</v>
      </c>
      <c r="AA46" s="361"/>
      <c r="AB46" s="349">
        <v>3</v>
      </c>
      <c r="AC46" s="290">
        <v>6</v>
      </c>
      <c r="AD46" s="290">
        <v>2</v>
      </c>
      <c r="AE46" s="290">
        <v>3</v>
      </c>
      <c r="AF46" s="290">
        <v>6</v>
      </c>
      <c r="AG46" s="290">
        <v>4</v>
      </c>
      <c r="AH46" s="290">
        <v>5</v>
      </c>
      <c r="AJ46" s="290">
        <v>0</v>
      </c>
      <c r="AL46" s="290">
        <v>2.5</v>
      </c>
      <c r="AM46" s="290">
        <v>4.5</v>
      </c>
      <c r="AN46" s="291">
        <v>-2</v>
      </c>
      <c r="AO46" s="361"/>
      <c r="AP46" s="349">
        <v>2</v>
      </c>
      <c r="AQ46" s="290">
        <v>1</v>
      </c>
      <c r="AR46" s="290">
        <v>1</v>
      </c>
      <c r="AS46" s="290">
        <v>2</v>
      </c>
      <c r="AT46" s="290">
        <v>1</v>
      </c>
      <c r="AU46" s="290">
        <v>1</v>
      </c>
      <c r="AW46" s="290">
        <v>0</v>
      </c>
      <c r="AY46" s="290">
        <v>1</v>
      </c>
      <c r="AZ46" s="290">
        <v>1</v>
      </c>
      <c r="BA46" s="291">
        <v>0</v>
      </c>
      <c r="BB46" s="361"/>
      <c r="BC46" s="355">
        <v>3.5294117647058822</v>
      </c>
      <c r="BD46" s="295">
        <v>1212.8431372549019</v>
      </c>
      <c r="BE46" s="295">
        <v>0.17647058823529413</v>
      </c>
      <c r="BF46" s="295">
        <v>0.66666666666666663</v>
      </c>
      <c r="BG46" s="295">
        <v>1.0784313725490196</v>
      </c>
      <c r="BH46" s="295">
        <v>0.17647058823529413</v>
      </c>
      <c r="BI46" s="295">
        <v>46.392156862745097</v>
      </c>
      <c r="BJ46" s="295">
        <v>3.7647058823529411</v>
      </c>
      <c r="BL46" s="355">
        <v>0.65604180379420796</v>
      </c>
      <c r="BM46" s="295">
        <v>3.0841625672777613</v>
      </c>
      <c r="BN46" s="295">
        <v>7.0581074285707285E-2</v>
      </c>
      <c r="BO46" s="295">
        <v>0.22184874961635634</v>
      </c>
      <c r="BP46" s="295">
        <v>0.31773568916683381</v>
      </c>
      <c r="BQ46" s="295">
        <v>7.0581074285707285E-2</v>
      </c>
      <c r="BR46" s="295">
        <v>1.6757064743097141</v>
      </c>
      <c r="BS46" s="295">
        <v>0.67803609750037586</v>
      </c>
      <c r="BT46" s="295"/>
      <c r="BU46" s="295">
        <v>0</v>
      </c>
      <c r="BW46" s="295">
        <f t="shared" si="13"/>
        <v>0.43855785958030169</v>
      </c>
      <c r="BX46" s="295">
        <f t="shared" si="14"/>
        <v>1.7089039030022843</v>
      </c>
      <c r="BY46" s="292">
        <f t="shared" si="19"/>
        <v>-1.2703460434219827</v>
      </c>
      <c r="BZ46" s="361"/>
      <c r="CA46" s="355">
        <v>5.916666666666667</v>
      </c>
      <c r="CB46" s="295">
        <v>5.75</v>
      </c>
      <c r="CC46" s="295">
        <v>3.0833333333333335</v>
      </c>
      <c r="CD46" s="295">
        <v>3.6666666666666665</v>
      </c>
      <c r="CE46" s="295">
        <v>5.583333333333333</v>
      </c>
      <c r="CF46" s="295">
        <v>4.666666666666667</v>
      </c>
      <c r="CG46" s="295">
        <v>4.416666666666667</v>
      </c>
      <c r="CH46" s="295">
        <v>3.6666666666666665</v>
      </c>
      <c r="CI46" s="295"/>
      <c r="CJ46" s="295">
        <v>5.8333333333333339</v>
      </c>
      <c r="CK46" s="295">
        <v>3.375</v>
      </c>
      <c r="CL46" s="292">
        <v>2.4583333333333339</v>
      </c>
      <c r="CM46" s="295">
        <v>5.125</v>
      </c>
      <c r="CN46" s="295">
        <v>4.041666666666667</v>
      </c>
      <c r="CO46" s="292">
        <v>1.083333333333333</v>
      </c>
      <c r="CP46" s="361"/>
      <c r="CQ46" s="355"/>
      <c r="CR46" s="295"/>
      <c r="CS46" s="295"/>
      <c r="CT46" s="295"/>
      <c r="CU46" s="295">
        <v>4.833333333333333</v>
      </c>
      <c r="CV46" s="295">
        <v>5.5</v>
      </c>
      <c r="CW46" s="295">
        <v>3.4166666666666665</v>
      </c>
      <c r="CX46" s="295">
        <v>3.6666666666666665</v>
      </c>
      <c r="CY46" s="295"/>
      <c r="CZ46" s="295"/>
      <c r="DA46" s="295"/>
      <c r="DB46" s="292"/>
      <c r="DC46" s="295">
        <v>5.1666666666666661</v>
      </c>
      <c r="DD46" s="295">
        <v>3.5416666666666665</v>
      </c>
      <c r="DE46" s="292">
        <v>1.6249999999999996</v>
      </c>
      <c r="DG46" s="361"/>
      <c r="DH46" s="295">
        <f t="shared" si="15"/>
        <v>0.31756042929152134</v>
      </c>
      <c r="DI46" s="295">
        <f t="shared" si="15"/>
        <v>0</v>
      </c>
      <c r="DJ46" s="292">
        <f t="shared" si="4"/>
        <v>0.15878021464576067</v>
      </c>
      <c r="DK46" s="295">
        <f t="shared" si="16"/>
        <v>0.45102681179626242</v>
      </c>
      <c r="DL46" s="295">
        <f t="shared" si="16"/>
        <v>0</v>
      </c>
      <c r="DM46" s="292">
        <f t="shared" si="5"/>
        <v>0.22551340589813121</v>
      </c>
      <c r="DN46" s="297">
        <f t="shared" si="6"/>
        <v>-6.6733191252370538E-2</v>
      </c>
      <c r="DO46" s="295">
        <f t="shared" si="17"/>
        <v>0.55481103298007151</v>
      </c>
      <c r="DP46" s="295">
        <f t="shared" si="17"/>
        <v>0</v>
      </c>
      <c r="DQ46" s="295">
        <f t="shared" si="17"/>
        <v>0.31756042929152134</v>
      </c>
      <c r="DR46" s="295">
        <f t="shared" si="17"/>
        <v>0</v>
      </c>
      <c r="DS46" s="292">
        <f t="shared" si="7"/>
        <v>0.2180928655678982</v>
      </c>
      <c r="DT46" s="295">
        <f t="shared" si="18"/>
        <v>0</v>
      </c>
      <c r="DU46" s="295">
        <f t="shared" si="18"/>
        <v>0</v>
      </c>
      <c r="DV46" s="295">
        <f t="shared" si="18"/>
        <v>0</v>
      </c>
      <c r="DW46" s="295">
        <f t="shared" si="18"/>
        <v>0</v>
      </c>
      <c r="DX46" s="292">
        <f t="shared" si="8"/>
        <v>0</v>
      </c>
      <c r="DY46" s="297">
        <f t="shared" si="9"/>
        <v>0.2180928655678982</v>
      </c>
      <c r="DZ46" s="361"/>
      <c r="EA46" s="295">
        <v>2.5</v>
      </c>
      <c r="EB46" s="295">
        <v>0</v>
      </c>
      <c r="EC46" s="295">
        <v>5</v>
      </c>
      <c r="ED46" s="295">
        <v>0</v>
      </c>
      <c r="EE46" s="295">
        <v>7.5</v>
      </c>
      <c r="EF46" s="295">
        <v>0</v>
      </c>
      <c r="EG46" s="295">
        <v>2.5</v>
      </c>
      <c r="EH46" s="295">
        <v>0</v>
      </c>
      <c r="EI46" s="295">
        <v>0</v>
      </c>
      <c r="EJ46" s="295">
        <v>0</v>
      </c>
      <c r="EK46" s="295">
        <v>0</v>
      </c>
      <c r="EL46" s="295">
        <v>0</v>
      </c>
      <c r="EN46" s="290">
        <v>20</v>
      </c>
      <c r="EO46" s="290">
        <v>1</v>
      </c>
      <c r="EP46" s="290">
        <v>0</v>
      </c>
      <c r="EQ46" s="290">
        <v>2</v>
      </c>
      <c r="ER46" s="290">
        <v>0</v>
      </c>
      <c r="ES46" s="290">
        <v>20</v>
      </c>
      <c r="ET46" s="290">
        <v>0</v>
      </c>
      <c r="EU46" s="290">
        <v>0</v>
      </c>
      <c r="EV46" s="290">
        <v>0</v>
      </c>
      <c r="EW46" s="290">
        <v>0</v>
      </c>
      <c r="EY46" s="290">
        <v>20</v>
      </c>
      <c r="EZ46" s="290">
        <v>2</v>
      </c>
      <c r="FA46" s="290">
        <v>0</v>
      </c>
      <c r="FB46" s="290">
        <v>20</v>
      </c>
      <c r="FC46" s="290">
        <v>1</v>
      </c>
      <c r="FD46" s="290">
        <v>0</v>
      </c>
      <c r="FE46" s="290">
        <v>20</v>
      </c>
      <c r="FF46" s="290">
        <v>0</v>
      </c>
      <c r="FG46" s="290">
        <v>0</v>
      </c>
      <c r="FH46" s="290">
        <v>20</v>
      </c>
      <c r="FI46" s="290">
        <v>1</v>
      </c>
      <c r="FJ46" s="290">
        <v>0</v>
      </c>
      <c r="FL46" s="290">
        <v>20</v>
      </c>
      <c r="FM46" s="290">
        <v>0</v>
      </c>
      <c r="FN46" s="290">
        <v>0</v>
      </c>
      <c r="FO46" s="290">
        <v>20</v>
      </c>
      <c r="FP46" s="290">
        <v>0</v>
      </c>
      <c r="FQ46" s="290">
        <v>0</v>
      </c>
      <c r="FR46" s="290">
        <v>20</v>
      </c>
      <c r="FS46" s="290">
        <v>0</v>
      </c>
      <c r="FT46" s="290">
        <v>0</v>
      </c>
      <c r="FU46" s="290">
        <v>20</v>
      </c>
      <c r="FV46" s="290">
        <v>0</v>
      </c>
      <c r="FW46" s="290">
        <v>0</v>
      </c>
      <c r="FX46" s="398"/>
      <c r="FY46" s="243">
        <v>5.25</v>
      </c>
      <c r="FZ46" s="49">
        <v>6.2666666666666666</v>
      </c>
      <c r="GA46" s="49">
        <v>5.5625</v>
      </c>
      <c r="GB46" s="49">
        <v>5.625</v>
      </c>
      <c r="GC46"/>
      <c r="GD46"/>
      <c r="GE46"/>
      <c r="GF46"/>
      <c r="GG46"/>
      <c r="GH46" s="49">
        <f t="shared" si="20"/>
        <v>5.7583333333333329</v>
      </c>
      <c r="GI46" s="49">
        <f t="shared" si="21"/>
        <v>5.59375</v>
      </c>
      <c r="GJ46" s="49">
        <f t="shared" si="22"/>
        <v>0.16458333333333286</v>
      </c>
    </row>
    <row r="47" spans="1:192">
      <c r="A47" s="289" t="s">
        <v>1129</v>
      </c>
      <c r="B47" s="290">
        <v>20</v>
      </c>
      <c r="C47" s="290">
        <v>5</v>
      </c>
      <c r="D47" s="290" t="s">
        <v>351</v>
      </c>
      <c r="F47" s="290" t="s">
        <v>576</v>
      </c>
      <c r="G47" s="290" t="s">
        <v>512</v>
      </c>
      <c r="H47" s="290" t="s">
        <v>488</v>
      </c>
      <c r="I47" s="290" t="s">
        <v>513</v>
      </c>
      <c r="J47" s="290" t="s">
        <v>489</v>
      </c>
      <c r="K47" s="290" t="s">
        <v>514</v>
      </c>
      <c r="L47" s="328" t="s">
        <v>515</v>
      </c>
      <c r="M47" s="343" t="s">
        <v>379</v>
      </c>
      <c r="N47" s="289">
        <v>2</v>
      </c>
      <c r="O47" s="290">
        <v>4</v>
      </c>
      <c r="P47" s="290">
        <v>7</v>
      </c>
      <c r="Q47" s="290">
        <v>8</v>
      </c>
      <c r="R47" s="290">
        <v>4</v>
      </c>
      <c r="S47" s="290">
        <v>10</v>
      </c>
      <c r="T47" s="290">
        <v>11</v>
      </c>
      <c r="V47" s="290">
        <v>0</v>
      </c>
      <c r="X47" s="290">
        <v>7.5</v>
      </c>
      <c r="Y47" s="290">
        <v>10.5</v>
      </c>
      <c r="Z47" s="291">
        <v>-3</v>
      </c>
      <c r="AA47" s="361"/>
      <c r="AB47" s="349">
        <v>3</v>
      </c>
      <c r="AC47" s="290">
        <v>3</v>
      </c>
      <c r="AD47" s="290">
        <v>5</v>
      </c>
      <c r="AE47" s="290">
        <v>6</v>
      </c>
      <c r="AF47" s="290">
        <v>3</v>
      </c>
      <c r="AG47" s="290">
        <v>9</v>
      </c>
      <c r="AH47" s="290">
        <v>10</v>
      </c>
      <c r="AJ47" s="290">
        <f>SUM(AC47-AF47)</f>
        <v>0</v>
      </c>
      <c r="AL47" s="290">
        <v>5.5</v>
      </c>
      <c r="AM47" s="290">
        <v>9.5</v>
      </c>
      <c r="AN47" s="291">
        <v>-4</v>
      </c>
      <c r="AO47" s="361"/>
      <c r="AP47" s="349">
        <v>1</v>
      </c>
      <c r="AQ47" s="290">
        <v>2</v>
      </c>
      <c r="AR47" s="290">
        <v>2</v>
      </c>
      <c r="AS47" s="290">
        <v>1</v>
      </c>
      <c r="AT47" s="290">
        <v>4</v>
      </c>
      <c r="AU47" s="290">
        <v>4</v>
      </c>
      <c r="AW47" s="290">
        <v>0</v>
      </c>
      <c r="AY47" s="290">
        <v>2</v>
      </c>
      <c r="AZ47" s="290">
        <v>4</v>
      </c>
      <c r="BA47" s="291">
        <v>-2</v>
      </c>
      <c r="BB47" s="361"/>
      <c r="BC47" s="355">
        <v>23.215686274509803</v>
      </c>
      <c r="BD47" s="295">
        <v>1212.8431372549019</v>
      </c>
      <c r="BE47" s="295">
        <v>18.509803921568629</v>
      </c>
      <c r="BF47" s="295">
        <v>1.8627450980392157</v>
      </c>
      <c r="BG47" s="295">
        <v>1.1568627450980393</v>
      </c>
      <c r="BH47" s="295">
        <v>18.509803921568629</v>
      </c>
      <c r="BI47" s="295">
        <v>33.764705882352942</v>
      </c>
      <c r="BJ47" s="295">
        <v>0.31372549019607843</v>
      </c>
      <c r="BL47" s="355">
        <v>1.3840967814977481</v>
      </c>
      <c r="BM47" s="295">
        <v>3.0841625672777613</v>
      </c>
      <c r="BN47" s="295">
        <v>1.2902529046477891</v>
      </c>
      <c r="BO47" s="295">
        <v>0.45678267968650071</v>
      </c>
      <c r="BP47" s="295">
        <v>0.33382250906028876</v>
      </c>
      <c r="BQ47" s="295">
        <v>1.2902529046477891</v>
      </c>
      <c r="BR47" s="295">
        <v>1.5411385595029814</v>
      </c>
      <c r="BS47" s="295">
        <v>0.11850462660289007</v>
      </c>
      <c r="BT47" s="295"/>
      <c r="BU47" s="295">
        <v>0</v>
      </c>
      <c r="BW47" s="295">
        <f t="shared" si="13"/>
        <v>0.60418368495781793</v>
      </c>
      <c r="BX47" s="295">
        <f t="shared" si="14"/>
        <v>1.5450401644694367</v>
      </c>
      <c r="BY47" s="292">
        <f t="shared" si="19"/>
        <v>-0.94085647951161877</v>
      </c>
      <c r="BZ47" s="361"/>
      <c r="CA47" s="355">
        <v>5.916666666666667</v>
      </c>
      <c r="CB47" s="295">
        <v>6</v>
      </c>
      <c r="CC47" s="295">
        <v>4.25</v>
      </c>
      <c r="CD47" s="295">
        <v>3.4166666666666665</v>
      </c>
      <c r="CE47" s="295">
        <v>5.75</v>
      </c>
      <c r="CF47" s="295">
        <v>4.25</v>
      </c>
      <c r="CG47" s="295">
        <v>4.833333333333333</v>
      </c>
      <c r="CH47" s="295">
        <v>3.9166666666666665</v>
      </c>
      <c r="CI47" s="295"/>
      <c r="CJ47" s="295">
        <v>5.9583333333333339</v>
      </c>
      <c r="CK47" s="295">
        <v>3.833333333333333</v>
      </c>
      <c r="CL47" s="292">
        <v>2.1250000000000009</v>
      </c>
      <c r="CM47" s="295">
        <v>5</v>
      </c>
      <c r="CN47" s="295">
        <v>4.375</v>
      </c>
      <c r="CO47" s="292">
        <v>0.625</v>
      </c>
      <c r="CP47" s="361"/>
      <c r="CQ47" s="355"/>
      <c r="CR47" s="295"/>
      <c r="CS47" s="295"/>
      <c r="CT47" s="295"/>
      <c r="CU47" s="295">
        <v>5.25</v>
      </c>
      <c r="CV47" s="295">
        <v>4.583333333333333</v>
      </c>
      <c r="CW47" s="295">
        <v>3.4166666666666665</v>
      </c>
      <c r="CX47" s="295">
        <v>3.0833333333333335</v>
      </c>
      <c r="CY47" s="295"/>
      <c r="CZ47" s="295"/>
      <c r="DA47" s="295"/>
      <c r="DB47" s="292"/>
      <c r="DC47" s="295">
        <v>4.9166666666666661</v>
      </c>
      <c r="DD47" s="295">
        <v>3.25</v>
      </c>
      <c r="DE47" s="292">
        <v>1.6666666666666661</v>
      </c>
      <c r="DG47" s="361"/>
      <c r="DH47" s="295">
        <f t="shared" si="15"/>
        <v>0.45102681179626242</v>
      </c>
      <c r="DI47" s="295">
        <f t="shared" si="15"/>
        <v>0</v>
      </c>
      <c r="DJ47" s="292">
        <f t="shared" si="4"/>
        <v>0.22551340589813121</v>
      </c>
      <c r="DK47" s="295">
        <f t="shared" si="16"/>
        <v>0</v>
      </c>
      <c r="DL47" s="295">
        <f t="shared" si="16"/>
        <v>0</v>
      </c>
      <c r="DM47" s="292">
        <f t="shared" si="5"/>
        <v>0</v>
      </c>
      <c r="DN47" s="297">
        <f t="shared" si="6"/>
        <v>0.22551340589813121</v>
      </c>
      <c r="DO47" s="295">
        <f t="shared" si="17"/>
        <v>1.1592794807274085</v>
      </c>
      <c r="DP47" s="295">
        <f t="shared" si="17"/>
        <v>0</v>
      </c>
      <c r="DQ47" s="295">
        <f t="shared" si="17"/>
        <v>0.9884320889261532</v>
      </c>
      <c r="DR47" s="295">
        <f t="shared" si="17"/>
        <v>0.31756042929152134</v>
      </c>
      <c r="DS47" s="292">
        <f t="shared" si="7"/>
        <v>0.61631799973627077</v>
      </c>
      <c r="DT47" s="295">
        <f t="shared" si="18"/>
        <v>0</v>
      </c>
      <c r="DU47" s="295">
        <f t="shared" si="18"/>
        <v>0</v>
      </c>
      <c r="DV47" s="295">
        <f t="shared" si="18"/>
        <v>0</v>
      </c>
      <c r="DW47" s="295">
        <f t="shared" si="18"/>
        <v>0</v>
      </c>
      <c r="DX47" s="292">
        <f t="shared" si="8"/>
        <v>0</v>
      </c>
      <c r="DY47" s="297">
        <f t="shared" si="9"/>
        <v>0.61631799973627077</v>
      </c>
      <c r="DZ47" s="361"/>
      <c r="EA47" s="295">
        <v>5</v>
      </c>
      <c r="EB47" s="295">
        <v>0</v>
      </c>
      <c r="EC47" s="295">
        <v>0</v>
      </c>
      <c r="ED47" s="295">
        <v>0</v>
      </c>
      <c r="EE47" s="295">
        <v>30</v>
      </c>
      <c r="EF47" s="295">
        <v>0</v>
      </c>
      <c r="EG47" s="295">
        <v>22.5</v>
      </c>
      <c r="EH47" s="295">
        <v>2.5</v>
      </c>
      <c r="EI47" s="295">
        <v>0</v>
      </c>
      <c r="EJ47" s="295">
        <v>0</v>
      </c>
      <c r="EK47" s="295">
        <v>0</v>
      </c>
      <c r="EL47" s="295">
        <v>0</v>
      </c>
      <c r="EN47" s="290">
        <v>20</v>
      </c>
      <c r="EO47" s="290">
        <v>0</v>
      </c>
      <c r="EP47" s="290">
        <v>0</v>
      </c>
      <c r="EQ47" s="290">
        <v>0</v>
      </c>
      <c r="ER47" s="290">
        <v>0</v>
      </c>
      <c r="ES47" s="290">
        <v>20</v>
      </c>
      <c r="ET47" s="290">
        <v>2</v>
      </c>
      <c r="EU47" s="290">
        <v>0</v>
      </c>
      <c r="EV47" s="290">
        <v>0</v>
      </c>
      <c r="EW47" s="290">
        <v>0</v>
      </c>
      <c r="EY47" s="290">
        <v>20</v>
      </c>
      <c r="EZ47" s="290">
        <v>6</v>
      </c>
      <c r="FA47" s="290">
        <v>0</v>
      </c>
      <c r="FB47" s="290">
        <v>20</v>
      </c>
      <c r="FC47" s="290">
        <v>6</v>
      </c>
      <c r="FD47" s="290">
        <v>0</v>
      </c>
      <c r="FE47" s="290">
        <v>20</v>
      </c>
      <c r="FF47" s="290">
        <v>6</v>
      </c>
      <c r="FG47" s="290">
        <v>1</v>
      </c>
      <c r="FH47" s="290">
        <v>20</v>
      </c>
      <c r="FI47" s="290">
        <v>3</v>
      </c>
      <c r="FJ47" s="290">
        <v>0</v>
      </c>
      <c r="FL47" s="290">
        <v>20</v>
      </c>
      <c r="FM47" s="290">
        <v>0</v>
      </c>
      <c r="FN47" s="290">
        <v>0</v>
      </c>
      <c r="FO47" s="290">
        <v>20</v>
      </c>
      <c r="FP47" s="290">
        <v>0</v>
      </c>
      <c r="FQ47" s="290">
        <v>0</v>
      </c>
      <c r="FR47" s="290">
        <v>20</v>
      </c>
      <c r="FS47" s="290">
        <v>0</v>
      </c>
      <c r="FT47" s="290">
        <v>0</v>
      </c>
      <c r="FU47" s="290">
        <v>20</v>
      </c>
      <c r="FV47" s="290">
        <v>0</v>
      </c>
      <c r="FW47" s="290">
        <v>0</v>
      </c>
      <c r="FX47" s="398"/>
      <c r="FY47" s="243">
        <v>4.1875</v>
      </c>
      <c r="FZ47" s="49">
        <v>4.9375</v>
      </c>
      <c r="GA47" s="49">
        <v>5.5625</v>
      </c>
      <c r="GB47" s="49">
        <v>5</v>
      </c>
      <c r="GC47"/>
      <c r="GD47"/>
      <c r="GE47"/>
      <c r="GF47"/>
      <c r="GG47"/>
      <c r="GH47" s="49">
        <f t="shared" si="20"/>
        <v>4.5625</v>
      </c>
      <c r="GI47" s="49">
        <f t="shared" si="21"/>
        <v>5.28125</v>
      </c>
      <c r="GJ47" s="49">
        <f t="shared" si="22"/>
        <v>-0.71875</v>
      </c>
    </row>
    <row r="48" spans="1:192">
      <c r="A48" s="289" t="s">
        <v>1129</v>
      </c>
      <c r="B48" s="290">
        <v>21</v>
      </c>
      <c r="C48" s="290">
        <v>9</v>
      </c>
      <c r="D48" s="290" t="s">
        <v>219</v>
      </c>
      <c r="F48" s="290" t="s">
        <v>477</v>
      </c>
      <c r="G48" s="290" t="s">
        <v>220</v>
      </c>
      <c r="H48" s="290" t="s">
        <v>221</v>
      </c>
      <c r="I48" s="290" t="s">
        <v>222</v>
      </c>
      <c r="J48" s="290" t="s">
        <v>64</v>
      </c>
      <c r="K48" s="290" t="s">
        <v>65</v>
      </c>
      <c r="L48" s="328" t="s">
        <v>66</v>
      </c>
      <c r="M48" s="343" t="s">
        <v>379</v>
      </c>
      <c r="N48" s="289">
        <v>4</v>
      </c>
      <c r="O48" s="290">
        <v>5</v>
      </c>
      <c r="P48" s="290">
        <v>4</v>
      </c>
      <c r="Q48" s="290">
        <v>5</v>
      </c>
      <c r="R48" s="290">
        <v>6</v>
      </c>
      <c r="S48" s="290">
        <v>6</v>
      </c>
      <c r="T48" s="290">
        <v>7</v>
      </c>
      <c r="V48" s="290">
        <v>-1</v>
      </c>
      <c r="X48" s="290">
        <v>4.5</v>
      </c>
      <c r="Y48" s="290">
        <v>6.5</v>
      </c>
      <c r="Z48" s="291">
        <v>-2</v>
      </c>
      <c r="AA48" s="361"/>
      <c r="AB48" s="349">
        <v>3</v>
      </c>
      <c r="AC48" s="290">
        <v>5</v>
      </c>
      <c r="AD48" s="290">
        <v>3</v>
      </c>
      <c r="AE48" s="290">
        <v>4</v>
      </c>
      <c r="AF48" s="290">
        <v>4</v>
      </c>
      <c r="AG48" s="290">
        <v>6</v>
      </c>
      <c r="AH48" s="290">
        <v>7</v>
      </c>
      <c r="AJ48" s="290">
        <v>1</v>
      </c>
      <c r="AL48" s="290">
        <v>3.5</v>
      </c>
      <c r="AM48" s="290">
        <v>6.5</v>
      </c>
      <c r="AN48" s="291">
        <v>-3</v>
      </c>
      <c r="AO48" s="361"/>
      <c r="AP48" s="349">
        <v>1</v>
      </c>
      <c r="AQ48" s="290">
        <v>1</v>
      </c>
      <c r="AR48" s="290">
        <v>1</v>
      </c>
      <c r="AS48" s="290">
        <v>1</v>
      </c>
      <c r="AT48" s="290">
        <v>2</v>
      </c>
      <c r="AU48" s="290">
        <v>2</v>
      </c>
      <c r="AW48" s="290">
        <v>0</v>
      </c>
      <c r="AY48" s="290">
        <v>1</v>
      </c>
      <c r="AZ48" s="290">
        <v>2</v>
      </c>
      <c r="BA48" s="291">
        <v>-1</v>
      </c>
      <c r="BB48" s="361"/>
      <c r="BC48" s="355">
        <v>4.333333333333333</v>
      </c>
      <c r="BD48" s="295">
        <v>59.137254901960787</v>
      </c>
      <c r="BE48" s="295">
        <v>38.490196078431374</v>
      </c>
      <c r="BF48" s="295">
        <v>25.254901960784313</v>
      </c>
      <c r="BG48" s="295">
        <v>30.294117647058822</v>
      </c>
      <c r="BH48" s="295">
        <v>3.9803921568627452</v>
      </c>
      <c r="BI48" s="295">
        <v>27.058823529411764</v>
      </c>
      <c r="BJ48" s="295">
        <v>2.1372549019607843</v>
      </c>
      <c r="BL48" s="355">
        <v>0.7269987279362623</v>
      </c>
      <c r="BM48" s="295">
        <v>1.7791435998845491</v>
      </c>
      <c r="BN48" s="295">
        <v>1.5964892901196628</v>
      </c>
      <c r="BO48" s="295">
        <v>1.4192104009140727</v>
      </c>
      <c r="BP48" s="295">
        <v>1.4954627109167742</v>
      </c>
      <c r="BQ48" s="295">
        <v>0.69726354052200168</v>
      </c>
      <c r="BR48" s="295">
        <v>1.44806945766184</v>
      </c>
      <c r="BS48" s="295">
        <v>0.49654980655798842</v>
      </c>
      <c r="BT48" s="295"/>
      <c r="BU48" s="295">
        <v>0.89922574959766111</v>
      </c>
      <c r="BW48" s="295">
        <f t="shared" si="13"/>
        <v>1.752425079949455</v>
      </c>
      <c r="BX48" s="295">
        <f t="shared" si="14"/>
        <v>1.4799505447385266</v>
      </c>
      <c r="BY48" s="292">
        <f t="shared" si="19"/>
        <v>0.27247453521092835</v>
      </c>
      <c r="BZ48" s="361"/>
      <c r="CA48" s="355">
        <v>6.833333333333333</v>
      </c>
      <c r="CB48" s="295">
        <v>6.833333333333333</v>
      </c>
      <c r="CC48" s="295">
        <v>4.583333333333333</v>
      </c>
      <c r="CD48" s="295">
        <v>2.8333333333333335</v>
      </c>
      <c r="CE48" s="295">
        <v>6.5</v>
      </c>
      <c r="CF48" s="295">
        <v>6.75</v>
      </c>
      <c r="CG48" s="295">
        <v>3.1666666666666665</v>
      </c>
      <c r="CH48" s="295">
        <v>2.75</v>
      </c>
      <c r="CI48" s="295"/>
      <c r="CJ48" s="295">
        <v>6.833333333333333</v>
      </c>
      <c r="CK48" s="295">
        <v>3.708333333333333</v>
      </c>
      <c r="CL48" s="292">
        <v>3.125</v>
      </c>
      <c r="CM48" s="295">
        <v>6.625</v>
      </c>
      <c r="CN48" s="295">
        <v>2.958333333333333</v>
      </c>
      <c r="CO48" s="292">
        <v>3.666666666666667</v>
      </c>
      <c r="CP48" s="361"/>
      <c r="CQ48" s="355"/>
      <c r="CR48" s="295"/>
      <c r="CS48" s="295"/>
      <c r="CT48" s="295"/>
      <c r="CU48" s="295">
        <v>5.666666666666667</v>
      </c>
      <c r="CV48" s="295">
        <v>4.833333333333333</v>
      </c>
      <c r="CW48" s="295">
        <v>3.3333333333333335</v>
      </c>
      <c r="CX48" s="295">
        <v>3.4166666666666665</v>
      </c>
      <c r="CY48" s="295"/>
      <c r="CZ48" s="295"/>
      <c r="DA48" s="295"/>
      <c r="DB48" s="292"/>
      <c r="DC48" s="295">
        <v>5.25</v>
      </c>
      <c r="DD48" s="295">
        <v>3.375</v>
      </c>
      <c r="DE48" s="292">
        <v>1.875</v>
      </c>
      <c r="DG48" s="361"/>
      <c r="DH48" s="295">
        <f t="shared" si="15"/>
        <v>0.31756042929152134</v>
      </c>
      <c r="DI48" s="295">
        <f t="shared" si="15"/>
        <v>0.9884320889261532</v>
      </c>
      <c r="DJ48" s="292">
        <f t="shared" si="4"/>
        <v>0.6529962591088373</v>
      </c>
      <c r="DK48" s="295">
        <f t="shared" si="16"/>
        <v>0.55481103298007151</v>
      </c>
      <c r="DL48" s="295">
        <f t="shared" si="16"/>
        <v>0</v>
      </c>
      <c r="DM48" s="292">
        <f t="shared" si="5"/>
        <v>0.27740551649003575</v>
      </c>
      <c r="DN48" s="297">
        <f t="shared" si="6"/>
        <v>0.37559074261880154</v>
      </c>
      <c r="DO48" s="295">
        <f t="shared" si="17"/>
        <v>0.55481103298007151</v>
      </c>
      <c r="DP48" s="295">
        <f t="shared" si="17"/>
        <v>0</v>
      </c>
      <c r="DQ48" s="295">
        <f t="shared" si="17"/>
        <v>0.72273424781341566</v>
      </c>
      <c r="DR48" s="295">
        <f t="shared" si="17"/>
        <v>0</v>
      </c>
      <c r="DS48" s="292">
        <f t="shared" si="7"/>
        <v>0.31938632019837176</v>
      </c>
      <c r="DT48" s="295">
        <f t="shared" si="18"/>
        <v>0</v>
      </c>
      <c r="DU48" s="295">
        <f t="shared" si="18"/>
        <v>0</v>
      </c>
      <c r="DV48" s="295">
        <f t="shared" si="18"/>
        <v>0</v>
      </c>
      <c r="DW48" s="295">
        <f t="shared" si="18"/>
        <v>0</v>
      </c>
      <c r="DX48" s="292">
        <f t="shared" si="8"/>
        <v>0</v>
      </c>
      <c r="DY48" s="297">
        <f t="shared" si="9"/>
        <v>0.31938632019837176</v>
      </c>
      <c r="DZ48" s="361"/>
      <c r="EA48" s="295">
        <v>2.5</v>
      </c>
      <c r="EB48" s="295">
        <v>22.5</v>
      </c>
      <c r="EC48" s="295">
        <v>7.5</v>
      </c>
      <c r="ED48" s="295">
        <v>0</v>
      </c>
      <c r="EE48" s="295">
        <v>7.5</v>
      </c>
      <c r="EF48" s="295">
        <v>0</v>
      </c>
      <c r="EG48" s="295">
        <v>12.5</v>
      </c>
      <c r="EH48" s="295">
        <v>0</v>
      </c>
      <c r="EI48" s="295">
        <v>0</v>
      </c>
      <c r="EJ48" s="295">
        <v>0</v>
      </c>
      <c r="EK48" s="295">
        <v>0</v>
      </c>
      <c r="EL48" s="295">
        <v>0</v>
      </c>
      <c r="EN48" s="290">
        <v>20</v>
      </c>
      <c r="EO48" s="290">
        <v>1</v>
      </c>
      <c r="EP48" s="290">
        <v>4</v>
      </c>
      <c r="EQ48" s="290">
        <v>3</v>
      </c>
      <c r="ER48" s="290">
        <v>0</v>
      </c>
      <c r="ES48" s="290">
        <v>20</v>
      </c>
      <c r="ET48" s="290">
        <v>0</v>
      </c>
      <c r="EU48" s="290">
        <v>5</v>
      </c>
      <c r="EV48" s="290">
        <v>0</v>
      </c>
      <c r="EW48" s="290">
        <v>0</v>
      </c>
      <c r="EY48" s="290">
        <v>20</v>
      </c>
      <c r="EZ48" s="290">
        <v>1</v>
      </c>
      <c r="FA48" s="290">
        <v>0</v>
      </c>
      <c r="FB48" s="290">
        <v>20</v>
      </c>
      <c r="FC48" s="290">
        <v>2</v>
      </c>
      <c r="FD48" s="290">
        <v>0</v>
      </c>
      <c r="FE48" s="290">
        <v>20</v>
      </c>
      <c r="FF48" s="290">
        <v>4</v>
      </c>
      <c r="FG48" s="290">
        <v>0</v>
      </c>
      <c r="FH48" s="290">
        <v>20</v>
      </c>
      <c r="FI48" s="290">
        <v>1</v>
      </c>
      <c r="FJ48" s="290">
        <v>0</v>
      </c>
      <c r="FL48" s="290">
        <v>20</v>
      </c>
      <c r="FM48" s="290">
        <v>0</v>
      </c>
      <c r="FN48" s="290">
        <v>0</v>
      </c>
      <c r="FO48" s="290">
        <v>20</v>
      </c>
      <c r="FP48" s="290">
        <v>0</v>
      </c>
      <c r="FQ48" s="290">
        <v>0</v>
      </c>
      <c r="FR48" s="290">
        <v>20</v>
      </c>
      <c r="FS48" s="290">
        <v>0</v>
      </c>
      <c r="FT48" s="290">
        <v>0</v>
      </c>
      <c r="FU48" s="290">
        <v>20</v>
      </c>
      <c r="FV48" s="290">
        <v>0</v>
      </c>
      <c r="FW48" s="290">
        <v>0</v>
      </c>
      <c r="FX48" s="398"/>
      <c r="FY48" s="243">
        <v>3.75</v>
      </c>
      <c r="FZ48" s="49">
        <v>5.1875</v>
      </c>
      <c r="GA48" s="49">
        <v>4.6875</v>
      </c>
      <c r="GB48" s="49">
        <v>3.5</v>
      </c>
      <c r="GC48"/>
      <c r="GD48"/>
      <c r="GE48"/>
      <c r="GF48"/>
      <c r="GG48"/>
      <c r="GH48" s="49">
        <f t="shared" si="20"/>
        <v>4.46875</v>
      </c>
      <c r="GI48" s="49">
        <f t="shared" si="21"/>
        <v>4.09375</v>
      </c>
      <c r="GJ48" s="49">
        <f t="shared" si="22"/>
        <v>0.375</v>
      </c>
    </row>
    <row r="49" spans="1:192">
      <c r="A49" s="289" t="s">
        <v>1129</v>
      </c>
      <c r="B49" s="290">
        <v>22</v>
      </c>
      <c r="C49" s="290">
        <v>25</v>
      </c>
      <c r="D49" s="290" t="s">
        <v>567</v>
      </c>
      <c r="F49" s="290" t="s">
        <v>477</v>
      </c>
      <c r="G49" s="290" t="s">
        <v>433</v>
      </c>
      <c r="H49" s="290" t="s">
        <v>434</v>
      </c>
      <c r="I49" s="290" t="s">
        <v>435</v>
      </c>
      <c r="J49" s="290" t="s">
        <v>462</v>
      </c>
      <c r="K49" s="290" t="s">
        <v>69</v>
      </c>
      <c r="L49" s="328" t="s">
        <v>463</v>
      </c>
      <c r="M49" s="343" t="s">
        <v>379</v>
      </c>
      <c r="N49" s="289">
        <v>4</v>
      </c>
      <c r="O49" s="290">
        <v>3</v>
      </c>
      <c r="P49" s="290">
        <v>4</v>
      </c>
      <c r="Q49" s="290">
        <v>5</v>
      </c>
      <c r="R49" s="290">
        <v>6</v>
      </c>
      <c r="S49" s="290">
        <v>4</v>
      </c>
      <c r="T49" s="290">
        <v>5</v>
      </c>
      <c r="V49" s="290">
        <v>-3</v>
      </c>
      <c r="X49" s="290">
        <v>4.5</v>
      </c>
      <c r="Y49" s="290">
        <v>4.5</v>
      </c>
      <c r="Z49" s="291">
        <v>0</v>
      </c>
      <c r="AA49" s="361"/>
      <c r="AB49" s="349">
        <v>3</v>
      </c>
      <c r="AC49" s="290">
        <v>3</v>
      </c>
      <c r="AD49" s="290">
        <v>3</v>
      </c>
      <c r="AE49" s="290">
        <v>4</v>
      </c>
      <c r="AF49" s="290">
        <v>5</v>
      </c>
      <c r="AG49" s="290">
        <v>4</v>
      </c>
      <c r="AH49" s="290">
        <v>5</v>
      </c>
      <c r="AJ49" s="290">
        <v>-2</v>
      </c>
      <c r="AL49" s="290">
        <v>3.5</v>
      </c>
      <c r="AM49" s="290">
        <v>4.5</v>
      </c>
      <c r="AN49" s="291">
        <v>-1</v>
      </c>
      <c r="AO49" s="361"/>
      <c r="AP49" s="349">
        <v>1</v>
      </c>
      <c r="AQ49" s="290">
        <v>1</v>
      </c>
      <c r="AR49" s="290">
        <v>1</v>
      </c>
      <c r="AS49" s="290">
        <v>1</v>
      </c>
      <c r="AT49" s="290">
        <v>1</v>
      </c>
      <c r="AU49" s="290">
        <v>1</v>
      </c>
      <c r="AW49" s="290">
        <v>0</v>
      </c>
      <c r="AY49" s="290">
        <v>1</v>
      </c>
      <c r="AZ49" s="290">
        <v>1</v>
      </c>
      <c r="BA49" s="291">
        <v>0</v>
      </c>
      <c r="BB49" s="361"/>
      <c r="BC49" s="355">
        <v>64.117647058823536</v>
      </c>
      <c r="BD49" s="295">
        <v>59.137254901960787</v>
      </c>
      <c r="BE49" s="295">
        <v>0.49019607843137253</v>
      </c>
      <c r="BF49" s="295">
        <v>4.666666666666667</v>
      </c>
      <c r="BG49" s="295">
        <v>2.5882352941176472</v>
      </c>
      <c r="BH49" s="295">
        <v>7.5882352941176467</v>
      </c>
      <c r="BI49" s="295">
        <v>6.6078431372549016</v>
      </c>
      <c r="BJ49" s="295">
        <v>0.39215686274509803</v>
      </c>
      <c r="BL49" s="355">
        <v>1.8136986995004489</v>
      </c>
      <c r="BM49" s="295">
        <v>1.7791435998845491</v>
      </c>
      <c r="BN49" s="295">
        <v>0.17324341618285499</v>
      </c>
      <c r="BO49" s="295">
        <v>0.75332766665861151</v>
      </c>
      <c r="BP49" s="295">
        <v>0.55488091363249314</v>
      </c>
      <c r="BQ49" s="295">
        <v>0.93390393440616315</v>
      </c>
      <c r="BR49" s="295">
        <v>0.88126154949627089</v>
      </c>
      <c r="BS49" s="295">
        <v>0.14368817262113889</v>
      </c>
      <c r="BT49" s="295"/>
      <c r="BU49" s="295">
        <v>-0.76066051822330816</v>
      </c>
      <c r="BW49" s="295">
        <f t="shared" si="13"/>
        <v>0.91671191973773203</v>
      </c>
      <c r="BX49" s="295">
        <f t="shared" si="14"/>
        <v>0.90308998699194354</v>
      </c>
      <c r="BY49" s="292">
        <f t="shared" si="19"/>
        <v>1.362193274578849E-2</v>
      </c>
      <c r="BZ49" s="361"/>
      <c r="CA49" s="355">
        <v>5.333333333333333</v>
      </c>
      <c r="CB49" s="295">
        <v>4.916666666666667</v>
      </c>
      <c r="CC49" s="295">
        <v>4.083333333333333</v>
      </c>
      <c r="CD49" s="295">
        <v>3.25</v>
      </c>
      <c r="CE49" s="295">
        <v>5.916666666666667</v>
      </c>
      <c r="CF49" s="295">
        <v>5.333333333333333</v>
      </c>
      <c r="CG49" s="295">
        <v>3.4166666666666665</v>
      </c>
      <c r="CH49" s="295">
        <v>4.083333333333333</v>
      </c>
      <c r="CI49" s="295"/>
      <c r="CJ49" s="295">
        <v>5.125</v>
      </c>
      <c r="CK49" s="295">
        <v>3.6666666666666665</v>
      </c>
      <c r="CL49" s="292">
        <v>1.4583333333333335</v>
      </c>
      <c r="CM49" s="295">
        <v>5.625</v>
      </c>
      <c r="CN49" s="295">
        <v>3.75</v>
      </c>
      <c r="CO49" s="292">
        <v>1.875</v>
      </c>
      <c r="CP49" s="361"/>
      <c r="CQ49" s="355"/>
      <c r="CR49" s="295"/>
      <c r="CS49" s="295"/>
      <c r="CT49" s="295"/>
      <c r="CU49" s="295">
        <v>5.666666666666667</v>
      </c>
      <c r="CV49" s="295">
        <v>4.666666666666667</v>
      </c>
      <c r="CW49" s="295">
        <v>2.8333333333333335</v>
      </c>
      <c r="CX49" s="295">
        <v>2.9166666666666665</v>
      </c>
      <c r="CY49" s="295"/>
      <c r="CZ49" s="295"/>
      <c r="DA49" s="295"/>
      <c r="DB49" s="292"/>
      <c r="DC49" s="295">
        <v>5.166666666666667</v>
      </c>
      <c r="DD49" s="295">
        <v>2.875</v>
      </c>
      <c r="DE49" s="292">
        <v>2.291666666666667</v>
      </c>
      <c r="DG49" s="361"/>
      <c r="DH49" s="295">
        <f t="shared" si="15"/>
        <v>0</v>
      </c>
      <c r="DI49" s="295">
        <f t="shared" si="15"/>
        <v>0</v>
      </c>
      <c r="DJ49" s="292">
        <f t="shared" si="4"/>
        <v>0</v>
      </c>
      <c r="DK49" s="295">
        <f t="shared" si="16"/>
        <v>0</v>
      </c>
      <c r="DL49" s="295">
        <f t="shared" si="16"/>
        <v>0</v>
      </c>
      <c r="DM49" s="292">
        <f t="shared" si="5"/>
        <v>0</v>
      </c>
      <c r="DN49" s="297">
        <f t="shared" si="6"/>
        <v>0</v>
      </c>
      <c r="DO49" s="295">
        <f t="shared" si="17"/>
        <v>0.45102681179626242</v>
      </c>
      <c r="DP49" s="295">
        <f t="shared" si="17"/>
        <v>0</v>
      </c>
      <c r="DQ49" s="295">
        <f t="shared" si="17"/>
        <v>0.79539883018414359</v>
      </c>
      <c r="DR49" s="295">
        <f t="shared" si="17"/>
        <v>0.31756042929152134</v>
      </c>
      <c r="DS49" s="292">
        <f t="shared" si="7"/>
        <v>0.39099651781798184</v>
      </c>
      <c r="DT49" s="295">
        <f t="shared" si="18"/>
        <v>0.45102681179626242</v>
      </c>
      <c r="DU49" s="295">
        <f t="shared" si="18"/>
        <v>0</v>
      </c>
      <c r="DV49" s="295">
        <f t="shared" si="18"/>
        <v>0.55481103298007151</v>
      </c>
      <c r="DW49" s="295">
        <f t="shared" si="18"/>
        <v>0</v>
      </c>
      <c r="DX49" s="292">
        <f t="shared" si="8"/>
        <v>0.25145946119408347</v>
      </c>
      <c r="DY49" s="297">
        <f t="shared" si="9"/>
        <v>0.13953705662389837</v>
      </c>
      <c r="DZ49" s="361"/>
      <c r="EA49" s="295">
        <v>0</v>
      </c>
      <c r="EB49" s="295">
        <v>0</v>
      </c>
      <c r="EC49" s="295">
        <v>0</v>
      </c>
      <c r="ED49" s="295">
        <v>0</v>
      </c>
      <c r="EE49" s="295">
        <v>5</v>
      </c>
      <c r="EF49" s="295">
        <v>0</v>
      </c>
      <c r="EG49" s="295">
        <v>15</v>
      </c>
      <c r="EH49" s="295">
        <v>2.5</v>
      </c>
      <c r="EI49" s="295">
        <v>5</v>
      </c>
      <c r="EJ49" s="295">
        <v>0</v>
      </c>
      <c r="EK49" s="295">
        <v>7.5</v>
      </c>
      <c r="EL49" s="295">
        <v>0</v>
      </c>
      <c r="EN49" s="290">
        <v>20</v>
      </c>
      <c r="EO49" s="290">
        <v>0</v>
      </c>
      <c r="EP49" s="290">
        <v>0</v>
      </c>
      <c r="EQ49" s="290">
        <v>0</v>
      </c>
      <c r="ER49" s="290">
        <v>0</v>
      </c>
      <c r="ES49" s="290">
        <v>20</v>
      </c>
      <c r="ET49" s="290">
        <v>0</v>
      </c>
      <c r="EU49" s="290">
        <v>0</v>
      </c>
      <c r="EV49" s="290">
        <v>0</v>
      </c>
      <c r="EW49" s="290">
        <v>0</v>
      </c>
      <c r="EY49" s="290">
        <v>20</v>
      </c>
      <c r="EZ49" s="290">
        <v>1</v>
      </c>
      <c r="FA49" s="290">
        <v>0</v>
      </c>
      <c r="FB49" s="290">
        <v>20</v>
      </c>
      <c r="FC49" s="290">
        <v>1</v>
      </c>
      <c r="FD49" s="290">
        <v>0</v>
      </c>
      <c r="FE49" s="290">
        <v>20</v>
      </c>
      <c r="FF49" s="290">
        <v>5</v>
      </c>
      <c r="FG49" s="290">
        <v>0</v>
      </c>
      <c r="FH49" s="290">
        <v>20</v>
      </c>
      <c r="FI49" s="290">
        <v>1</v>
      </c>
      <c r="FJ49" s="290">
        <v>1</v>
      </c>
      <c r="FL49" s="290">
        <v>20</v>
      </c>
      <c r="FM49" s="290">
        <v>0</v>
      </c>
      <c r="FN49" s="290">
        <v>0</v>
      </c>
      <c r="FO49" s="290">
        <v>20</v>
      </c>
      <c r="FP49" s="290">
        <v>2</v>
      </c>
      <c r="FQ49" s="290">
        <v>0</v>
      </c>
      <c r="FR49" s="290">
        <v>20</v>
      </c>
      <c r="FS49" s="290">
        <v>2</v>
      </c>
      <c r="FT49" s="290">
        <v>0</v>
      </c>
      <c r="FU49" s="290">
        <v>20</v>
      </c>
      <c r="FV49" s="290">
        <v>1</v>
      </c>
      <c r="FW49" s="290">
        <v>0</v>
      </c>
      <c r="FX49" s="398"/>
      <c r="FY49" s="243">
        <v>5.0625</v>
      </c>
      <c r="FZ49" s="49">
        <v>5.6875</v>
      </c>
      <c r="GA49" s="49">
        <v>5.9375</v>
      </c>
      <c r="GB49" s="49">
        <v>5.3125</v>
      </c>
      <c r="GC49"/>
      <c r="GD49" s="49"/>
      <c r="GE49" s="49"/>
      <c r="GF49"/>
      <c r="GG49"/>
      <c r="GH49" s="49">
        <f t="shared" si="20"/>
        <v>5.375</v>
      </c>
      <c r="GI49" s="49">
        <f t="shared" si="21"/>
        <v>5.625</v>
      </c>
      <c r="GJ49" s="49">
        <f t="shared" si="22"/>
        <v>-0.25</v>
      </c>
    </row>
    <row r="50" spans="1:192">
      <c r="A50" s="289" t="s">
        <v>1129</v>
      </c>
      <c r="B50" s="290">
        <v>23</v>
      </c>
      <c r="C50" s="290">
        <v>36</v>
      </c>
      <c r="D50" s="290" t="s">
        <v>133</v>
      </c>
      <c r="F50" s="290" t="s">
        <v>576</v>
      </c>
      <c r="G50" s="290" t="s">
        <v>354</v>
      </c>
      <c r="H50" s="290" t="s">
        <v>355</v>
      </c>
      <c r="I50" s="290" t="s">
        <v>356</v>
      </c>
      <c r="J50" s="290" t="s">
        <v>352</v>
      </c>
      <c r="K50" s="290" t="s">
        <v>349</v>
      </c>
      <c r="L50" s="328" t="s">
        <v>350</v>
      </c>
      <c r="M50" s="343" t="s">
        <v>379</v>
      </c>
      <c r="N50" s="289">
        <v>2</v>
      </c>
      <c r="O50" s="290">
        <v>5</v>
      </c>
      <c r="P50" s="290">
        <v>6</v>
      </c>
      <c r="Q50" s="290">
        <v>7</v>
      </c>
      <c r="R50" s="290">
        <v>4</v>
      </c>
      <c r="S50" s="290">
        <v>4</v>
      </c>
      <c r="T50" s="290">
        <v>5</v>
      </c>
      <c r="V50" s="290">
        <v>1</v>
      </c>
      <c r="X50" s="290">
        <v>6.5</v>
      </c>
      <c r="Y50" s="290">
        <v>4.5</v>
      </c>
      <c r="Z50" s="291">
        <v>2</v>
      </c>
      <c r="AA50" s="361"/>
      <c r="AB50" s="349">
        <v>3</v>
      </c>
      <c r="AC50" s="290">
        <v>4</v>
      </c>
      <c r="AD50" s="290">
        <v>6</v>
      </c>
      <c r="AE50" s="290">
        <v>7</v>
      </c>
      <c r="AF50" s="290">
        <v>4</v>
      </c>
      <c r="AG50" s="290">
        <v>3</v>
      </c>
      <c r="AH50" s="290">
        <v>4</v>
      </c>
      <c r="AJ50" s="290">
        <v>0</v>
      </c>
      <c r="AL50" s="290">
        <v>6.5</v>
      </c>
      <c r="AM50" s="290">
        <v>3.5</v>
      </c>
      <c r="AN50" s="291">
        <v>3</v>
      </c>
      <c r="AO50" s="361"/>
      <c r="AP50" s="349">
        <v>1</v>
      </c>
      <c r="AQ50" s="290">
        <v>2</v>
      </c>
      <c r="AR50" s="290">
        <v>2</v>
      </c>
      <c r="AS50" s="290">
        <v>1</v>
      </c>
      <c r="AT50" s="290">
        <v>1</v>
      </c>
      <c r="AU50" s="290">
        <v>1</v>
      </c>
      <c r="AW50" s="290">
        <v>0</v>
      </c>
      <c r="AY50" s="290">
        <v>2</v>
      </c>
      <c r="AZ50" s="290">
        <v>1</v>
      </c>
      <c r="BA50" s="291">
        <v>1</v>
      </c>
      <c r="BB50" s="361"/>
      <c r="BC50" s="355">
        <v>482.41176470588238</v>
      </c>
      <c r="BD50" s="295">
        <v>1212.8431372549019</v>
      </c>
      <c r="BE50" s="295">
        <v>140.88235294117646</v>
      </c>
      <c r="BF50" s="295">
        <v>1.8627450980392157</v>
      </c>
      <c r="BG50" s="295">
        <v>0.31372549019607843</v>
      </c>
      <c r="BH50" s="295">
        <v>15.098039215686274</v>
      </c>
      <c r="BI50" s="295">
        <v>111.56862745098039</v>
      </c>
      <c r="BJ50" s="295">
        <v>9.0588235294117645</v>
      </c>
      <c r="BL50" s="355">
        <v>2.6843172155475785</v>
      </c>
      <c r="BM50" s="295">
        <v>3.0841625672777613</v>
      </c>
      <c r="BN50" s="295">
        <v>2.1519283820898396</v>
      </c>
      <c r="BO50" s="295">
        <v>0.45678267968650071</v>
      </c>
      <c r="BP50" s="295">
        <v>0.11850462660289007</v>
      </c>
      <c r="BQ50" s="295">
        <v>1.2067729810215044</v>
      </c>
      <c r="BR50" s="295">
        <v>2.0514173707696828</v>
      </c>
      <c r="BS50" s="295">
        <v>1.00254718901388</v>
      </c>
      <c r="BT50" s="295"/>
      <c r="BU50" s="295">
        <v>0.94515540106833518</v>
      </c>
      <c r="BW50" s="295">
        <f t="shared" si="13"/>
        <v>0.50194483844469462</v>
      </c>
      <c r="BX50" s="295">
        <f t="shared" si="14"/>
        <v>2.0850316050670301</v>
      </c>
      <c r="BY50" s="292">
        <f t="shared" si="19"/>
        <v>-1.5830867666223356</v>
      </c>
      <c r="BZ50" s="361"/>
      <c r="CA50" s="355">
        <v>5</v>
      </c>
      <c r="CB50" s="295">
        <v>6.083333333333333</v>
      </c>
      <c r="CC50" s="295">
        <v>5.583333333333333</v>
      </c>
      <c r="CD50" s="295">
        <v>5.666666666666667</v>
      </c>
      <c r="CE50" s="295">
        <v>5.25</v>
      </c>
      <c r="CF50" s="295">
        <v>6</v>
      </c>
      <c r="CG50" s="295">
        <v>6.083333333333333</v>
      </c>
      <c r="CH50" s="295">
        <v>5.666666666666667</v>
      </c>
      <c r="CI50" s="295"/>
      <c r="CJ50" s="295">
        <v>5.5416666666666661</v>
      </c>
      <c r="CK50" s="295">
        <v>5.625</v>
      </c>
      <c r="CL50" s="292">
        <v>-8.3333333333333925E-2</v>
      </c>
      <c r="CM50" s="295">
        <v>5.625</v>
      </c>
      <c r="CN50" s="295">
        <v>5.875</v>
      </c>
      <c r="CO50" s="292">
        <v>-0.25</v>
      </c>
      <c r="CP50" s="361"/>
      <c r="CQ50" s="355"/>
      <c r="CR50" s="295"/>
      <c r="CS50" s="295"/>
      <c r="CT50" s="295"/>
      <c r="CU50" s="295">
        <v>5.166666666666667</v>
      </c>
      <c r="CV50" s="295">
        <v>4.25</v>
      </c>
      <c r="CW50" s="295">
        <v>5.333333333333333</v>
      </c>
      <c r="CX50" s="295">
        <v>4</v>
      </c>
      <c r="CY50" s="295"/>
      <c r="CZ50" s="295"/>
      <c r="DA50" s="295"/>
      <c r="DB50" s="292"/>
      <c r="DC50" s="295">
        <v>4.7083333333333339</v>
      </c>
      <c r="DD50" s="295">
        <v>4.6666666666666661</v>
      </c>
      <c r="DE50" s="292">
        <v>4.1666666666667851E-2</v>
      </c>
      <c r="DG50" s="361"/>
      <c r="DH50" s="295">
        <f t="shared" si="15"/>
        <v>0</v>
      </c>
      <c r="DI50" s="295">
        <f t="shared" si="15"/>
        <v>0</v>
      </c>
      <c r="DJ50" s="292">
        <f t="shared" si="4"/>
        <v>0</v>
      </c>
      <c r="DK50" s="295">
        <f t="shared" si="16"/>
        <v>0.31756042929152134</v>
      </c>
      <c r="DL50" s="295">
        <f t="shared" si="16"/>
        <v>0</v>
      </c>
      <c r="DM50" s="292">
        <f t="shared" si="5"/>
        <v>0.15878021464576067</v>
      </c>
      <c r="DN50" s="297">
        <f t="shared" si="6"/>
        <v>-0.15878021464576067</v>
      </c>
      <c r="DO50" s="295">
        <f t="shared" si="17"/>
        <v>0.86321189006954113</v>
      </c>
      <c r="DP50" s="295">
        <f t="shared" si="17"/>
        <v>0.86321189006954113</v>
      </c>
      <c r="DQ50" s="295">
        <f t="shared" si="17"/>
        <v>0.92729521800161219</v>
      </c>
      <c r="DR50" s="295">
        <f t="shared" si="17"/>
        <v>0.72273424781341566</v>
      </c>
      <c r="DS50" s="292">
        <f t="shared" si="7"/>
        <v>0.84411331148852753</v>
      </c>
      <c r="DT50" s="295">
        <f t="shared" si="18"/>
        <v>0.31756042929152134</v>
      </c>
      <c r="DU50" s="295">
        <f t="shared" si="18"/>
        <v>0.55481103298007151</v>
      </c>
      <c r="DV50" s="295">
        <f t="shared" si="18"/>
        <v>0.45102681179626242</v>
      </c>
      <c r="DW50" s="295">
        <f t="shared" si="18"/>
        <v>0.45102681179626242</v>
      </c>
      <c r="DX50" s="292">
        <f t="shared" si="8"/>
        <v>0.44360627146602938</v>
      </c>
      <c r="DY50" s="297">
        <f t="shared" si="9"/>
        <v>0.40050704002249815</v>
      </c>
      <c r="DZ50" s="361"/>
      <c r="EA50" s="295">
        <v>0</v>
      </c>
      <c r="EB50" s="295">
        <v>0</v>
      </c>
      <c r="EC50" s="295">
        <v>2.5</v>
      </c>
      <c r="ED50" s="295">
        <v>0</v>
      </c>
      <c r="EE50" s="295">
        <v>17.5</v>
      </c>
      <c r="EF50" s="295">
        <v>17.5</v>
      </c>
      <c r="EG50" s="295">
        <v>20</v>
      </c>
      <c r="EH50" s="295">
        <v>12.5</v>
      </c>
      <c r="EI50" s="295">
        <v>2.5</v>
      </c>
      <c r="EJ50" s="295">
        <v>7.5</v>
      </c>
      <c r="EK50" s="295">
        <v>5</v>
      </c>
      <c r="EL50" s="295">
        <v>5</v>
      </c>
      <c r="EN50" s="290">
        <v>20</v>
      </c>
      <c r="EO50" s="290">
        <v>0</v>
      </c>
      <c r="EP50" s="290">
        <v>0</v>
      </c>
      <c r="EQ50" s="290">
        <v>0</v>
      </c>
      <c r="ER50" s="290">
        <v>0</v>
      </c>
      <c r="ES50" s="290">
        <v>20</v>
      </c>
      <c r="ET50" s="290">
        <v>0</v>
      </c>
      <c r="EU50" s="290">
        <v>0</v>
      </c>
      <c r="EV50" s="290">
        <v>1</v>
      </c>
      <c r="EW50" s="290">
        <v>0</v>
      </c>
      <c r="EY50" s="290">
        <v>20</v>
      </c>
      <c r="EZ50" s="290">
        <v>5</v>
      </c>
      <c r="FA50" s="290">
        <v>6</v>
      </c>
      <c r="FB50" s="290">
        <v>20</v>
      </c>
      <c r="FC50" s="290">
        <v>2</v>
      </c>
      <c r="FD50" s="290">
        <v>1</v>
      </c>
      <c r="FE50" s="290">
        <v>20</v>
      </c>
      <c r="FF50" s="290">
        <v>6</v>
      </c>
      <c r="FG50" s="290">
        <v>4</v>
      </c>
      <c r="FH50" s="290">
        <v>20</v>
      </c>
      <c r="FI50" s="290">
        <v>2</v>
      </c>
      <c r="FJ50" s="290">
        <v>1</v>
      </c>
      <c r="FL50" s="290">
        <v>20</v>
      </c>
      <c r="FM50" s="290">
        <v>1</v>
      </c>
      <c r="FN50" s="290">
        <v>2</v>
      </c>
      <c r="FO50" s="290">
        <v>20</v>
      </c>
      <c r="FP50" s="290">
        <v>0</v>
      </c>
      <c r="FQ50" s="290">
        <v>1</v>
      </c>
      <c r="FR50" s="290">
        <v>20</v>
      </c>
      <c r="FS50" s="290">
        <v>0</v>
      </c>
      <c r="FT50" s="290">
        <v>1</v>
      </c>
      <c r="FU50" s="290">
        <v>20</v>
      </c>
      <c r="FV50" s="290">
        <v>2</v>
      </c>
      <c r="FW50" s="290">
        <v>1</v>
      </c>
      <c r="FX50" s="398"/>
      <c r="FY50" s="243">
        <v>3.8125</v>
      </c>
      <c r="FZ50" s="49">
        <v>3.9375</v>
      </c>
      <c r="GA50" s="49">
        <v>5.9375</v>
      </c>
      <c r="GB50" s="49">
        <v>5.0625</v>
      </c>
      <c r="GC50"/>
      <c r="GD50" s="49"/>
      <c r="GE50" s="49"/>
      <c r="GF50"/>
      <c r="GG50"/>
      <c r="GH50" s="49">
        <f t="shared" si="20"/>
        <v>3.875</v>
      </c>
      <c r="GI50" s="49">
        <f t="shared" si="21"/>
        <v>5.5</v>
      </c>
      <c r="GJ50" s="49">
        <f t="shared" si="22"/>
        <v>-1.625</v>
      </c>
    </row>
    <row r="51" spans="1:192" s="312" customFormat="1" ht="14" thickBot="1">
      <c r="A51" s="304" t="s">
        <v>1129</v>
      </c>
      <c r="B51" s="312">
        <v>24</v>
      </c>
      <c r="C51" s="312">
        <v>26</v>
      </c>
      <c r="D51" s="312" t="s">
        <v>464</v>
      </c>
      <c r="F51" s="312" t="s">
        <v>576</v>
      </c>
      <c r="G51" s="312" t="s">
        <v>465</v>
      </c>
      <c r="H51" s="312" t="s">
        <v>484</v>
      </c>
      <c r="I51" s="312" t="s">
        <v>485</v>
      </c>
      <c r="J51" s="312" t="s">
        <v>465</v>
      </c>
      <c r="K51" s="312" t="s">
        <v>295</v>
      </c>
      <c r="L51" s="330" t="s">
        <v>296</v>
      </c>
      <c r="M51" s="344" t="s">
        <v>274</v>
      </c>
      <c r="N51" s="304">
        <v>2</v>
      </c>
      <c r="O51" s="312">
        <v>5</v>
      </c>
      <c r="P51" s="312">
        <v>6</v>
      </c>
      <c r="Q51" s="312">
        <v>7</v>
      </c>
      <c r="R51" s="312">
        <v>5</v>
      </c>
      <c r="S51" s="312">
        <v>6</v>
      </c>
      <c r="T51" s="312">
        <v>7</v>
      </c>
      <c r="V51" s="312">
        <v>0</v>
      </c>
      <c r="X51" s="312">
        <v>6.5</v>
      </c>
      <c r="Y51" s="312">
        <v>6.5</v>
      </c>
      <c r="Z51" s="316">
        <v>0</v>
      </c>
      <c r="AA51" s="363"/>
      <c r="AB51" s="350">
        <v>3</v>
      </c>
      <c r="AC51" s="312">
        <v>4</v>
      </c>
      <c r="AD51" s="312">
        <v>4</v>
      </c>
      <c r="AE51" s="312">
        <v>5</v>
      </c>
      <c r="AF51" s="312">
        <v>4</v>
      </c>
      <c r="AG51" s="312">
        <v>5</v>
      </c>
      <c r="AH51" s="312">
        <v>6</v>
      </c>
      <c r="AJ51" s="312">
        <v>0</v>
      </c>
      <c r="AL51" s="312">
        <v>4.5</v>
      </c>
      <c r="AM51" s="312">
        <v>5.5</v>
      </c>
      <c r="AN51" s="316">
        <v>-1</v>
      </c>
      <c r="AO51" s="363"/>
      <c r="AP51" s="350">
        <v>2</v>
      </c>
      <c r="AQ51" s="312">
        <v>1</v>
      </c>
      <c r="AR51" s="312">
        <v>1</v>
      </c>
      <c r="AS51" s="312">
        <v>2</v>
      </c>
      <c r="AT51" s="312">
        <v>2</v>
      </c>
      <c r="AU51" s="312">
        <v>2</v>
      </c>
      <c r="AW51" s="312">
        <v>0</v>
      </c>
      <c r="AY51" s="312">
        <v>1</v>
      </c>
      <c r="AZ51" s="312">
        <v>2</v>
      </c>
      <c r="BA51" s="316">
        <v>-1</v>
      </c>
      <c r="BB51" s="363"/>
      <c r="BC51" s="356">
        <v>3.5098039215686274</v>
      </c>
      <c r="BD51" s="317">
        <v>1212.8431372549019</v>
      </c>
      <c r="BE51" s="317">
        <v>47.03921568627451</v>
      </c>
      <c r="BF51" s="317">
        <v>12.980392156862745</v>
      </c>
      <c r="BG51" s="317">
        <v>4.2745098039215685</v>
      </c>
      <c r="BH51" s="317">
        <v>47.03921568627451</v>
      </c>
      <c r="BI51" s="317">
        <v>23.686274509803923</v>
      </c>
      <c r="BJ51" s="317">
        <v>4.6078431372549016</v>
      </c>
      <c r="BK51" s="330"/>
      <c r="BL51" s="356">
        <v>0.65415765991965646</v>
      </c>
      <c r="BM51" s="317">
        <v>3.0841625672777613</v>
      </c>
      <c r="BN51" s="317">
        <v>1.6815959082665961</v>
      </c>
      <c r="BO51" s="317">
        <v>1.1455193537539292</v>
      </c>
      <c r="BP51" s="317">
        <v>0.72218210390447157</v>
      </c>
      <c r="BQ51" s="317">
        <v>1.6815959082665961</v>
      </c>
      <c r="BR51" s="317">
        <v>1.3924555540099262</v>
      </c>
      <c r="BS51" s="317">
        <v>0.74879585703110663</v>
      </c>
      <c r="BT51" s="317"/>
      <c r="BU51" s="317">
        <v>0</v>
      </c>
      <c r="BW51" s="317">
        <f t="shared" si="13"/>
        <v>1.2613795048834062</v>
      </c>
      <c r="BX51" s="317">
        <f t="shared" si="14"/>
        <v>1.4667804213814437</v>
      </c>
      <c r="BY51" s="319">
        <f t="shared" si="19"/>
        <v>-0.20540091649803749</v>
      </c>
      <c r="BZ51" s="363"/>
      <c r="CA51" s="356">
        <v>5.5</v>
      </c>
      <c r="CB51" s="317">
        <v>6.5</v>
      </c>
      <c r="CC51" s="317">
        <v>4.833333333333333</v>
      </c>
      <c r="CD51" s="317">
        <v>4.666666666666667</v>
      </c>
      <c r="CE51" s="317">
        <v>6.416666666666667</v>
      </c>
      <c r="CF51" s="317">
        <v>6.083333333333333</v>
      </c>
      <c r="CG51" s="317">
        <v>4.833333333333333</v>
      </c>
      <c r="CH51" s="317">
        <v>3.6666666666666665</v>
      </c>
      <c r="CI51" s="317"/>
      <c r="CJ51" s="317">
        <v>6</v>
      </c>
      <c r="CK51" s="317">
        <v>4.75</v>
      </c>
      <c r="CL51" s="319">
        <v>1.25</v>
      </c>
      <c r="CM51" s="317">
        <v>6.25</v>
      </c>
      <c r="CN51" s="317">
        <v>4.25</v>
      </c>
      <c r="CO51" s="319">
        <v>2</v>
      </c>
      <c r="CP51" s="363"/>
      <c r="CQ51" s="356"/>
      <c r="CR51" s="317"/>
      <c r="CS51" s="317"/>
      <c r="CT51" s="317"/>
      <c r="CU51" s="317">
        <v>4.416666666666667</v>
      </c>
      <c r="CV51" s="317">
        <v>5.583333333333333</v>
      </c>
      <c r="CW51" s="317">
        <v>3.9166666666666665</v>
      </c>
      <c r="CX51" s="317">
        <v>4.25</v>
      </c>
      <c r="CY51" s="317"/>
      <c r="CZ51" s="317"/>
      <c r="DA51" s="317"/>
      <c r="DB51" s="319"/>
      <c r="DC51" s="317">
        <v>5</v>
      </c>
      <c r="DD51" s="317">
        <v>4.083333333333333</v>
      </c>
      <c r="DE51" s="319">
        <v>0.91666666666666696</v>
      </c>
      <c r="DG51" s="363"/>
      <c r="DH51" s="317">
        <f t="shared" si="15"/>
        <v>0.31756042929152134</v>
      </c>
      <c r="DI51" s="317">
        <f t="shared" si="15"/>
        <v>0.45102681179626242</v>
      </c>
      <c r="DJ51" s="319">
        <f t="shared" si="4"/>
        <v>0.38429362054389188</v>
      </c>
      <c r="DK51" s="317">
        <f t="shared" si="16"/>
        <v>0</v>
      </c>
      <c r="DL51" s="317">
        <f t="shared" si="16"/>
        <v>0</v>
      </c>
      <c r="DM51" s="319">
        <f t="shared" si="5"/>
        <v>0</v>
      </c>
      <c r="DN51" s="320">
        <f t="shared" si="6"/>
        <v>0.38429362054389188</v>
      </c>
      <c r="DO51" s="317">
        <f t="shared" si="17"/>
        <v>0.31756042929152134</v>
      </c>
      <c r="DP51" s="317">
        <f t="shared" si="17"/>
        <v>0</v>
      </c>
      <c r="DQ51" s="317">
        <f t="shared" si="17"/>
        <v>0.79539883018414359</v>
      </c>
      <c r="DR51" s="317">
        <f t="shared" si="17"/>
        <v>0</v>
      </c>
      <c r="DS51" s="319">
        <f t="shared" si="7"/>
        <v>0.27823981486891625</v>
      </c>
      <c r="DT51" s="317">
        <f t="shared" si="18"/>
        <v>0</v>
      </c>
      <c r="DU51" s="317">
        <f t="shared" si="18"/>
        <v>0</v>
      </c>
      <c r="DV51" s="317">
        <f t="shared" si="18"/>
        <v>0</v>
      </c>
      <c r="DW51" s="317">
        <f t="shared" si="18"/>
        <v>0</v>
      </c>
      <c r="DX51" s="319">
        <f t="shared" si="8"/>
        <v>0</v>
      </c>
      <c r="DY51" s="320">
        <f t="shared" si="9"/>
        <v>0.27823981486891625</v>
      </c>
      <c r="DZ51" s="363"/>
      <c r="EA51" s="317">
        <v>2.5</v>
      </c>
      <c r="EB51" s="317">
        <v>5</v>
      </c>
      <c r="EC51" s="317">
        <v>0</v>
      </c>
      <c r="ED51" s="317">
        <v>0</v>
      </c>
      <c r="EE51" s="317">
        <v>2.5</v>
      </c>
      <c r="EF51" s="317">
        <v>0</v>
      </c>
      <c r="EG51" s="317">
        <v>15</v>
      </c>
      <c r="EH51" s="317">
        <v>0</v>
      </c>
      <c r="EI51" s="317">
        <v>0</v>
      </c>
      <c r="EJ51" s="317">
        <v>0</v>
      </c>
      <c r="EK51" s="317">
        <v>0</v>
      </c>
      <c r="EL51" s="317">
        <v>0</v>
      </c>
      <c r="EN51" s="312">
        <v>20</v>
      </c>
      <c r="EO51" s="312">
        <v>0</v>
      </c>
      <c r="EP51" s="312">
        <v>0</v>
      </c>
      <c r="EQ51" s="312">
        <v>0</v>
      </c>
      <c r="ER51" s="312">
        <v>0</v>
      </c>
      <c r="ES51" s="312">
        <v>20</v>
      </c>
      <c r="ET51" s="312">
        <v>1</v>
      </c>
      <c r="EU51" s="312">
        <v>2</v>
      </c>
      <c r="EV51" s="312">
        <v>0</v>
      </c>
      <c r="EW51" s="312">
        <v>0</v>
      </c>
      <c r="EY51" s="312">
        <v>20</v>
      </c>
      <c r="EZ51" s="312">
        <v>1</v>
      </c>
      <c r="FA51" s="312">
        <v>0</v>
      </c>
      <c r="FB51" s="312">
        <v>20</v>
      </c>
      <c r="FC51" s="312">
        <v>0</v>
      </c>
      <c r="FD51" s="312">
        <v>0</v>
      </c>
      <c r="FE51" s="312">
        <v>20</v>
      </c>
      <c r="FF51" s="312">
        <v>2</v>
      </c>
      <c r="FG51" s="312">
        <v>0</v>
      </c>
      <c r="FH51" s="312">
        <v>20</v>
      </c>
      <c r="FI51" s="312">
        <v>4</v>
      </c>
      <c r="FJ51" s="312">
        <v>0</v>
      </c>
      <c r="FL51" s="312">
        <v>20</v>
      </c>
      <c r="FM51" s="312">
        <v>0</v>
      </c>
      <c r="FN51" s="312">
        <v>0</v>
      </c>
      <c r="FO51" s="312">
        <v>20</v>
      </c>
      <c r="FP51" s="312">
        <v>0</v>
      </c>
      <c r="FQ51" s="312">
        <v>0</v>
      </c>
      <c r="FR51" s="312">
        <v>20</v>
      </c>
      <c r="FS51" s="312">
        <v>0</v>
      </c>
      <c r="FT51" s="312">
        <v>0</v>
      </c>
      <c r="FU51" s="312">
        <v>20</v>
      </c>
      <c r="FV51" s="312">
        <v>0</v>
      </c>
      <c r="FW51" s="312">
        <v>0</v>
      </c>
      <c r="FX51" s="399"/>
      <c r="FY51" s="402">
        <v>3.625</v>
      </c>
      <c r="FZ51" s="60">
        <v>4.625</v>
      </c>
      <c r="GA51" s="60">
        <v>5.875</v>
      </c>
      <c r="GB51" s="60">
        <v>5.9375</v>
      </c>
      <c r="GC51" s="54"/>
      <c r="GD51" s="54"/>
      <c r="GE51" s="54"/>
      <c r="GF51" s="54"/>
      <c r="GG51" s="54"/>
      <c r="GH51" s="60">
        <f t="shared" si="20"/>
        <v>4.125</v>
      </c>
      <c r="GI51" s="60">
        <f t="shared" si="21"/>
        <v>5.90625</v>
      </c>
      <c r="GJ51" s="60">
        <f t="shared" si="22"/>
        <v>-1.78125</v>
      </c>
    </row>
    <row r="52" spans="1:192" s="285" customFormat="1">
      <c r="A52" s="284" t="s">
        <v>1155</v>
      </c>
      <c r="B52" s="285">
        <v>1</v>
      </c>
      <c r="C52" s="285">
        <v>2</v>
      </c>
      <c r="D52" s="285" t="s">
        <v>324</v>
      </c>
      <c r="F52" s="285" t="s">
        <v>576</v>
      </c>
      <c r="G52" s="285" t="s">
        <v>325</v>
      </c>
      <c r="H52" s="285" t="s">
        <v>326</v>
      </c>
      <c r="I52" s="285" t="s">
        <v>327</v>
      </c>
      <c r="J52" s="285" t="s">
        <v>591</v>
      </c>
      <c r="K52" s="285" t="s">
        <v>592</v>
      </c>
      <c r="L52" s="327" t="s">
        <v>593</v>
      </c>
      <c r="M52" s="342" t="s">
        <v>379</v>
      </c>
      <c r="N52" s="284">
        <v>2</v>
      </c>
      <c r="O52" s="285">
        <v>8</v>
      </c>
      <c r="P52" s="285">
        <v>3</v>
      </c>
      <c r="Q52" s="285">
        <v>4</v>
      </c>
      <c r="R52" s="285">
        <f t="shared" ref="R52:R75" si="23">LEN(J52)</f>
        <v>8</v>
      </c>
      <c r="S52" s="285">
        <f t="shared" ref="S52:S75" si="24">LEN(K52)</f>
        <v>7</v>
      </c>
      <c r="T52" s="285">
        <f t="shared" ref="T52:T75" si="25">LEN(L52)</f>
        <v>8</v>
      </c>
      <c r="V52" s="285">
        <f>O52-R52</f>
        <v>0</v>
      </c>
      <c r="X52" s="285">
        <v>3.5</v>
      </c>
      <c r="Y52" s="285">
        <f t="shared" ref="Y52:Y75" si="26">AVERAGE(S52:T52)</f>
        <v>7.5</v>
      </c>
      <c r="Z52" s="286">
        <f>X52-Y52</f>
        <v>-4</v>
      </c>
      <c r="AA52" s="360"/>
      <c r="AB52" s="348">
        <v>3</v>
      </c>
      <c r="AC52" s="285">
        <v>6</v>
      </c>
      <c r="AD52" s="285">
        <v>3</v>
      </c>
      <c r="AE52" s="285">
        <v>4</v>
      </c>
      <c r="AF52" s="285">
        <v>6</v>
      </c>
      <c r="AG52" s="285">
        <v>7</v>
      </c>
      <c r="AH52" s="285">
        <v>8</v>
      </c>
      <c r="AJ52" s="285">
        <f>AC52-AF52</f>
        <v>0</v>
      </c>
      <c r="AL52" s="285">
        <v>3.5</v>
      </c>
      <c r="AM52" s="285">
        <f t="shared" ref="AM52:AM75" si="27">AVERAGE(AG52:AH52)</f>
        <v>7.5</v>
      </c>
      <c r="AN52" s="286">
        <f t="shared" ref="AN52:AN75" si="28">AL52-AM52</f>
        <v>-4</v>
      </c>
      <c r="AO52" s="360"/>
      <c r="AP52" s="348">
        <v>2</v>
      </c>
      <c r="AQ52" s="285">
        <v>1</v>
      </c>
      <c r="AR52" s="285">
        <v>1</v>
      </c>
      <c r="AS52" s="285">
        <v>2</v>
      </c>
      <c r="AT52" s="285">
        <v>2</v>
      </c>
      <c r="AU52" s="285">
        <v>2</v>
      </c>
      <c r="AW52" s="285">
        <f t="shared" ref="AW52:AW75" si="29">AP52-AS52</f>
        <v>0</v>
      </c>
      <c r="AY52" s="285">
        <v>1</v>
      </c>
      <c r="AZ52" s="285">
        <f t="shared" ref="AZ52:AZ75" si="30">AVERAGE(AT52:AU52)</f>
        <v>2</v>
      </c>
      <c r="BA52" s="286">
        <f t="shared" ref="BA52:BA75" si="31">AY52-AZ52</f>
        <v>-1</v>
      </c>
      <c r="BB52" s="360"/>
      <c r="BC52" s="354">
        <v>0.96078431372549022</v>
      </c>
      <c r="BD52" s="302">
        <v>1212.8431372549019</v>
      </c>
      <c r="BE52" s="302">
        <v>3.2745098039215685</v>
      </c>
      <c r="BF52" s="302">
        <v>30.607843137254903</v>
      </c>
      <c r="BG52" s="302">
        <v>4.8627450980392153</v>
      </c>
      <c r="BH52" s="323">
        <v>0.66666666666666663</v>
      </c>
      <c r="BI52" s="323">
        <v>8.6078431372549016</v>
      </c>
      <c r="BJ52" s="323">
        <v>6.4901960784313726</v>
      </c>
      <c r="BK52" s="327"/>
      <c r="BL52" s="354">
        <v>0.29242982390206368</v>
      </c>
      <c r="BM52" s="302">
        <v>3.0841625672777613</v>
      </c>
      <c r="BN52" s="302">
        <v>0.63088631750666846</v>
      </c>
      <c r="BO52" s="302">
        <v>1.4997948613711356</v>
      </c>
      <c r="BP52" s="302">
        <v>0.7681010122264933</v>
      </c>
      <c r="BQ52" s="302">
        <f t="shared" ref="BQ52:BS74" si="32">LOG10(BH52+1)</f>
        <v>0.22184874961635634</v>
      </c>
      <c r="BR52" s="302">
        <f t="shared" si="32"/>
        <v>0.98262590393057725</v>
      </c>
      <c r="BS52" s="302">
        <f t="shared" si="32"/>
        <v>0.87449318681377242</v>
      </c>
      <c r="BT52" s="302"/>
      <c r="BU52" s="302">
        <f t="shared" ref="BU52:BU75" si="33">BN52-BQ52</f>
        <v>0.40903756789031209</v>
      </c>
      <c r="BW52" s="302">
        <f t="shared" si="13"/>
        <v>1.56194276811998</v>
      </c>
      <c r="BX52" s="302">
        <f t="shared" si="14"/>
        <v>1.2067729810215044</v>
      </c>
      <c r="BY52" s="271">
        <f>BW52-BX52</f>
        <v>0.35516978709847558</v>
      </c>
      <c r="BZ52" s="360"/>
      <c r="CA52" s="354">
        <v>5.9230769230769234</v>
      </c>
      <c r="CB52" s="302">
        <v>5.9230769230769234</v>
      </c>
      <c r="CC52" s="302">
        <v>4.2307692307692308</v>
      </c>
      <c r="CD52" s="302">
        <v>3.4615384615384617</v>
      </c>
      <c r="CE52" s="302">
        <v>6.1538461538461542</v>
      </c>
      <c r="CF52" s="302">
        <v>6.5</v>
      </c>
      <c r="CG52" s="302">
        <v>3.2307692307692308</v>
      </c>
      <c r="CH52" s="302">
        <v>3.4615384615384617</v>
      </c>
      <c r="CI52" s="302"/>
      <c r="CJ52" s="302">
        <f>AVERAGE(CA52:CB52)</f>
        <v>5.9230769230769234</v>
      </c>
      <c r="CK52" s="302">
        <f>AVERAGE(CC52:CD52)</f>
        <v>3.8461538461538463</v>
      </c>
      <c r="CL52" s="271">
        <f>CJ52-CK52</f>
        <v>2.0769230769230771</v>
      </c>
      <c r="CM52" s="302">
        <f>AVERAGE(CE52:CF52)</f>
        <v>6.3269230769230766</v>
      </c>
      <c r="CN52" s="302">
        <f>AVERAGE(CG52:CH52)</f>
        <v>3.3461538461538463</v>
      </c>
      <c r="CO52" s="271">
        <f>CM52-CN52</f>
        <v>2.9807692307692304</v>
      </c>
      <c r="CP52" s="360"/>
      <c r="CQ52" s="354"/>
      <c r="CR52" s="302"/>
      <c r="CS52" s="302"/>
      <c r="CT52" s="302"/>
      <c r="CU52" s="302">
        <v>4.5</v>
      </c>
      <c r="CV52" s="302">
        <v>4.416666666666667</v>
      </c>
      <c r="CW52" s="302">
        <v>3.0833333333333335</v>
      </c>
      <c r="CX52" s="302">
        <v>3.5</v>
      </c>
      <c r="CY52" s="302"/>
      <c r="CZ52" s="302"/>
      <c r="DA52" s="302"/>
      <c r="DB52" s="271"/>
      <c r="DC52" s="302">
        <f>AVERAGE(CT52:CU52)</f>
        <v>4.5</v>
      </c>
      <c r="DD52" s="302">
        <f>AVERAGE(CW52:CX52)</f>
        <v>3.291666666666667</v>
      </c>
      <c r="DE52" s="271">
        <f>SUM(DC52-DD52)</f>
        <v>1.208333333333333</v>
      </c>
      <c r="DG52" s="360"/>
      <c r="DH52" s="302">
        <f t="shared" ref="DH52:DI75" si="34">2*(ASIN(SQRT(EA52/100)))</f>
        <v>1.318116071652818</v>
      </c>
      <c r="DI52" s="302">
        <f t="shared" si="34"/>
        <v>0.55481103298007151</v>
      </c>
      <c r="DJ52" s="271">
        <f t="shared" ref="DJ52:DJ75" si="35">AVERAGE(DH52:DI52)</f>
        <v>0.93646355231644474</v>
      </c>
      <c r="DK52" s="302">
        <f t="shared" ref="DK52:DL75" si="36">2*(ASIN(SQRT(EC52/100)))</f>
        <v>0</v>
      </c>
      <c r="DL52" s="302">
        <f t="shared" si="36"/>
        <v>0</v>
      </c>
      <c r="DM52" s="271">
        <f t="shared" ref="DM52:DM75" si="37">AVERAGE(DK52:DL52)</f>
        <v>0</v>
      </c>
      <c r="DN52" s="324">
        <f t="shared" ref="DN52:DN75" si="38">DJ52-DM52</f>
        <v>0.93646355231644474</v>
      </c>
      <c r="DO52" s="302">
        <f t="shared" ref="DO52:DR75" si="39">2*(ASIN(SQRT(EE52/100)))</f>
        <v>0.45102681179626242</v>
      </c>
      <c r="DP52" s="302">
        <f t="shared" si="39"/>
        <v>0</v>
      </c>
      <c r="DQ52" s="302">
        <f t="shared" si="39"/>
        <v>0.55481103298007151</v>
      </c>
      <c r="DR52" s="302">
        <f t="shared" si="39"/>
        <v>0</v>
      </c>
      <c r="DS52" s="271">
        <f t="shared" ref="DS52:DS75" si="40">AVERAGE(DO52:DR52)</f>
        <v>0.25145946119408347</v>
      </c>
      <c r="DT52" s="302">
        <f t="shared" ref="DT52:DW75" si="41">2*(ASIN(SQRT(EI52/100)))</f>
        <v>0</v>
      </c>
      <c r="DU52" s="302">
        <f t="shared" si="41"/>
        <v>0</v>
      </c>
      <c r="DV52" s="302">
        <f t="shared" si="41"/>
        <v>0</v>
      </c>
      <c r="DW52" s="302">
        <f t="shared" si="41"/>
        <v>0</v>
      </c>
      <c r="DX52" s="271">
        <f t="shared" ref="DX52:DX75" si="42">AVERAGE(DT52:DW52)</f>
        <v>0</v>
      </c>
      <c r="DY52" s="324">
        <f t="shared" ref="DY52:DY75" si="43">DS52-DX52</f>
        <v>0.25145946119408347</v>
      </c>
      <c r="DZ52" s="360"/>
      <c r="EA52" s="302">
        <f t="shared" ref="EA52" si="44">SUM((EO52+ET52)/(EN52+ES52))*100</f>
        <v>37.5</v>
      </c>
      <c r="EB52" s="302">
        <f t="shared" ref="EB52" si="45">SUM((EP52+EU52)/(EN52+ES52))*100</f>
        <v>7.5</v>
      </c>
      <c r="EC52" s="302">
        <f t="shared" ref="EC52:EC75" si="46">SUM((EQ52+EV52)/(EN52+ES52))*100</f>
        <v>0</v>
      </c>
      <c r="ED52" s="302">
        <f t="shared" ref="ED52:ED75" si="47">SUM((ER52+EW52)/(EN52+ES52))*100</f>
        <v>0</v>
      </c>
      <c r="EE52" s="302">
        <f t="shared" ref="EE52:EE75" si="48">SUM((EZ52+FC52)/(EY52+FB52))*100</f>
        <v>5</v>
      </c>
      <c r="EF52" s="302">
        <f t="shared" ref="EF52:EF75" si="49">SUM((FA52+FD52)/(EY52+FB52))*100</f>
        <v>0</v>
      </c>
      <c r="EG52" s="302">
        <f t="shared" ref="EG52:EG75" si="50">SUM((FF52+FI52)/(FE52+FH52))*100</f>
        <v>7.5</v>
      </c>
      <c r="EH52" s="302">
        <f t="shared" ref="EH52:EH75" si="51">SUM((FG52+FJ52)/(FE52+FH52))*100</f>
        <v>0</v>
      </c>
      <c r="EI52" s="302">
        <f t="shared" ref="EI52:EI75" si="52">SUM((FM52+FP52)/(FL52+FO52))*100</f>
        <v>0</v>
      </c>
      <c r="EJ52" s="302">
        <f t="shared" ref="EJ52:EJ75" si="53">SUM((FN52+FQ52)/(FL52+FO52))*100</f>
        <v>0</v>
      </c>
      <c r="EK52" s="302">
        <f t="shared" ref="EK52:EK75" si="54">SUM((FS52+FV52)/(FR52+FU52))*100</f>
        <v>0</v>
      </c>
      <c r="EL52" s="302">
        <f t="shared" ref="EL52:EL75" si="55">SUM((FT52+FW52)/(FR52+FU52))*100</f>
        <v>0</v>
      </c>
      <c r="EN52" s="285">
        <v>20</v>
      </c>
      <c r="EO52" s="285">
        <v>10</v>
      </c>
      <c r="EP52" s="285">
        <v>2</v>
      </c>
      <c r="EQ52" s="285">
        <v>0</v>
      </c>
      <c r="ER52" s="285">
        <v>0</v>
      </c>
      <c r="ES52" s="285">
        <v>20</v>
      </c>
      <c r="ET52" s="285">
        <v>5</v>
      </c>
      <c r="EU52" s="285">
        <v>1</v>
      </c>
      <c r="EV52" s="285">
        <v>0</v>
      </c>
      <c r="EW52" s="285">
        <v>0</v>
      </c>
      <c r="EY52" s="285">
        <v>20</v>
      </c>
      <c r="EZ52" s="285">
        <v>2</v>
      </c>
      <c r="FA52" s="285">
        <v>0</v>
      </c>
      <c r="FB52" s="285">
        <v>20</v>
      </c>
      <c r="FC52" s="285">
        <v>0</v>
      </c>
      <c r="FD52" s="285">
        <v>0</v>
      </c>
      <c r="FE52" s="285">
        <v>20</v>
      </c>
      <c r="FF52" s="285">
        <v>2</v>
      </c>
      <c r="FG52" s="285">
        <v>0</v>
      </c>
      <c r="FH52" s="285">
        <v>20</v>
      </c>
      <c r="FI52" s="285">
        <v>1</v>
      </c>
      <c r="FJ52" s="285">
        <v>0</v>
      </c>
      <c r="FL52" s="285">
        <v>20</v>
      </c>
      <c r="FM52" s="285">
        <v>0</v>
      </c>
      <c r="FN52" s="285">
        <v>0</v>
      </c>
      <c r="FO52" s="285">
        <v>20</v>
      </c>
      <c r="FP52" s="285">
        <v>0</v>
      </c>
      <c r="FQ52" s="285">
        <v>0</v>
      </c>
      <c r="FR52" s="285">
        <v>20</v>
      </c>
      <c r="FS52" s="285">
        <v>0</v>
      </c>
      <c r="FT52" s="285">
        <v>0</v>
      </c>
      <c r="FU52" s="285">
        <v>20</v>
      </c>
      <c r="FV52" s="285">
        <v>0</v>
      </c>
      <c r="FW52" s="285">
        <v>0</v>
      </c>
      <c r="FX52" s="397"/>
      <c r="FY52" s="243">
        <v>5.0625</v>
      </c>
      <c r="FZ52" s="49">
        <v>5.875</v>
      </c>
      <c r="GA52" s="49">
        <v>5.9375</v>
      </c>
      <c r="GB52" s="49">
        <v>5.625</v>
      </c>
      <c r="GC52"/>
      <c r="GD52"/>
      <c r="GE52"/>
      <c r="GF52"/>
      <c r="GG52"/>
      <c r="GH52" s="49">
        <f>AVERAGE(FY52,FZ52)</f>
        <v>5.46875</v>
      </c>
      <c r="GI52" s="49">
        <f>AVERAGE(GA52,GB52)</f>
        <v>5.78125</v>
      </c>
      <c r="GJ52" s="49">
        <f>GH52-GI52</f>
        <v>-0.3125</v>
      </c>
    </row>
    <row r="53" spans="1:192">
      <c r="A53" s="289" t="s">
        <v>1155</v>
      </c>
      <c r="B53" s="290">
        <v>2</v>
      </c>
      <c r="C53" s="290">
        <v>20</v>
      </c>
      <c r="D53" s="290" t="s">
        <v>299</v>
      </c>
      <c r="F53" s="290" t="s">
        <v>577</v>
      </c>
      <c r="G53" s="290" t="s">
        <v>77</v>
      </c>
      <c r="H53" s="290" t="s">
        <v>78</v>
      </c>
      <c r="I53" s="290" t="s">
        <v>242</v>
      </c>
      <c r="J53" s="290" t="s">
        <v>586</v>
      </c>
      <c r="K53" s="290" t="s">
        <v>100</v>
      </c>
      <c r="L53" s="328" t="s">
        <v>101</v>
      </c>
      <c r="M53" s="343" t="s">
        <v>379</v>
      </c>
      <c r="N53" s="289">
        <v>6</v>
      </c>
      <c r="O53" s="290">
        <v>6</v>
      </c>
      <c r="P53" s="290">
        <v>7</v>
      </c>
      <c r="Q53" s="290">
        <v>7</v>
      </c>
      <c r="R53" s="290">
        <f t="shared" si="23"/>
        <v>6</v>
      </c>
      <c r="S53" s="290">
        <f t="shared" si="24"/>
        <v>4</v>
      </c>
      <c r="T53" s="290">
        <f t="shared" si="25"/>
        <v>5</v>
      </c>
      <c r="V53" s="290">
        <f t="shared" ref="V53:V75" si="56">O53-R53</f>
        <v>0</v>
      </c>
      <c r="X53" s="290">
        <v>7</v>
      </c>
      <c r="Y53" s="290">
        <f t="shared" si="26"/>
        <v>4.5</v>
      </c>
      <c r="Z53" s="291">
        <f t="shared" ref="Z53:Z75" si="57">X53-Y53</f>
        <v>2.5</v>
      </c>
      <c r="AA53" s="361"/>
      <c r="AB53" s="349">
        <v>6</v>
      </c>
      <c r="AC53" s="290">
        <v>6</v>
      </c>
      <c r="AD53" s="290">
        <v>6</v>
      </c>
      <c r="AE53" s="290">
        <v>7</v>
      </c>
      <c r="AF53" s="290">
        <v>6</v>
      </c>
      <c r="AG53" s="290">
        <v>3</v>
      </c>
      <c r="AH53" s="290">
        <v>4</v>
      </c>
      <c r="AJ53" s="290">
        <f t="shared" ref="AJ53:AJ75" si="58">AC53-AF53</f>
        <v>0</v>
      </c>
      <c r="AL53" s="290">
        <v>6.5</v>
      </c>
      <c r="AM53" s="290">
        <f t="shared" si="27"/>
        <v>3.5</v>
      </c>
      <c r="AN53" s="291">
        <f t="shared" si="28"/>
        <v>3</v>
      </c>
      <c r="AO53" s="361"/>
      <c r="AP53" s="349">
        <v>2</v>
      </c>
      <c r="AQ53" s="290">
        <v>1</v>
      </c>
      <c r="AR53" s="290">
        <v>1</v>
      </c>
      <c r="AS53" s="290">
        <v>2</v>
      </c>
      <c r="AT53" s="290">
        <v>1</v>
      </c>
      <c r="AU53" s="290">
        <v>1</v>
      </c>
      <c r="AW53" s="290">
        <f t="shared" si="29"/>
        <v>0</v>
      </c>
      <c r="AY53" s="290">
        <v>1</v>
      </c>
      <c r="AZ53" s="290">
        <f t="shared" si="30"/>
        <v>1</v>
      </c>
      <c r="BA53" s="291">
        <f t="shared" si="31"/>
        <v>0</v>
      </c>
      <c r="BB53" s="361"/>
      <c r="BC53" s="355">
        <v>4.7647058823529411</v>
      </c>
      <c r="BD53" s="295">
        <v>14.96078431372549</v>
      </c>
      <c r="BE53" s="295">
        <v>0.62745098039215685</v>
      </c>
      <c r="BF53" s="295">
        <v>10.176470588235293</v>
      </c>
      <c r="BG53" s="295">
        <v>8.0980392156862742</v>
      </c>
      <c r="BH53" s="298">
        <v>0.62745098039215685</v>
      </c>
      <c r="BI53" s="298">
        <v>19.156862745098039</v>
      </c>
      <c r="BJ53" s="298">
        <v>2.0196078431372548</v>
      </c>
      <c r="BL53" s="355">
        <v>0.76077715431422088</v>
      </c>
      <c r="BM53" s="295">
        <v>1.2030542287912649</v>
      </c>
      <c r="BN53" s="295">
        <v>0.21150791627813753</v>
      </c>
      <c r="BO53" s="295">
        <v>1.048304679574555</v>
      </c>
      <c r="BP53" s="295">
        <v>0.9589478044569445</v>
      </c>
      <c r="BQ53" s="295">
        <f t="shared" si="32"/>
        <v>0.21150791627813753</v>
      </c>
      <c r="BR53" s="295">
        <f t="shared" si="32"/>
        <v>1.3044229385613206</v>
      </c>
      <c r="BS53" s="295">
        <f t="shared" si="32"/>
        <v>0.47995054473852666</v>
      </c>
      <c r="BT53" s="295"/>
      <c r="BU53" s="295">
        <f t="shared" si="33"/>
        <v>0</v>
      </c>
      <c r="BW53" s="295">
        <f t="shared" si="13"/>
        <v>1.2849833417341991</v>
      </c>
      <c r="BX53" s="295">
        <f t="shared" si="14"/>
        <v>1.3458924288275189</v>
      </c>
      <c r="BY53" s="292">
        <f t="shared" ref="BY53:BY75" si="59">BW53-BX53</f>
        <v>-6.0909087093319769E-2</v>
      </c>
      <c r="BZ53" s="361"/>
      <c r="CA53" s="355">
        <v>5.9230769230769234</v>
      </c>
      <c r="CB53" s="295">
        <v>6.2307692307692308</v>
      </c>
      <c r="CC53" s="295">
        <v>1.5384615384615385</v>
      </c>
      <c r="CD53" s="295">
        <v>1.2307692307692308</v>
      </c>
      <c r="CE53" s="295">
        <v>5.3076923076923075</v>
      </c>
      <c r="CF53" s="295">
        <v>6.2307692307692308</v>
      </c>
      <c r="CG53" s="295">
        <v>1.2307692307692308</v>
      </c>
      <c r="CH53" s="295">
        <v>1.4615384615384615</v>
      </c>
      <c r="CI53" s="295"/>
      <c r="CJ53" s="295">
        <f t="shared" ref="CJ53:CJ75" si="60">AVERAGE(CA53:CB53)</f>
        <v>6.0769230769230766</v>
      </c>
      <c r="CK53" s="295">
        <f t="shared" ref="CK53:CK75" si="61">AVERAGE(CC53:CD53)</f>
        <v>1.3846153846153846</v>
      </c>
      <c r="CL53" s="292">
        <f t="shared" ref="CL53:CL75" si="62">CJ53-CK53</f>
        <v>4.6923076923076916</v>
      </c>
      <c r="CM53" s="295">
        <f t="shared" ref="CM53:CM75" si="63">AVERAGE(CE53:CF53)</f>
        <v>5.7692307692307692</v>
      </c>
      <c r="CN53" s="295">
        <f t="shared" ref="CN53:CN75" si="64">AVERAGE(CG53:CH53)</f>
        <v>1.3461538461538463</v>
      </c>
      <c r="CO53" s="292">
        <f t="shared" ref="CO53:CO75" si="65">CM53-CN53</f>
        <v>4.4230769230769234</v>
      </c>
      <c r="CP53" s="361"/>
      <c r="CQ53" s="355"/>
      <c r="CR53" s="295"/>
      <c r="CS53" s="295"/>
      <c r="CT53" s="295"/>
      <c r="CU53" s="295">
        <v>4.333333333333333</v>
      </c>
      <c r="CV53" s="295">
        <v>4.2727272727272725</v>
      </c>
      <c r="CW53" s="295">
        <v>2.25</v>
      </c>
      <c r="CX53" s="295">
        <v>2</v>
      </c>
      <c r="CY53" s="295"/>
      <c r="CZ53" s="295"/>
      <c r="DA53" s="295"/>
      <c r="DB53" s="292"/>
      <c r="DC53" s="302">
        <f t="shared" ref="DC53:DC75" si="66">AVERAGE(CT53:CU53)</f>
        <v>4.333333333333333</v>
      </c>
      <c r="DD53" s="302">
        <f t="shared" ref="DD53:DD75" si="67">AVERAGE(CW53:CX53)</f>
        <v>2.125</v>
      </c>
      <c r="DE53" s="292">
        <f t="shared" ref="DE53:DE75" si="68">SUM(DC53-DD53)</f>
        <v>2.208333333333333</v>
      </c>
      <c r="DG53" s="361"/>
      <c r="DH53" s="295">
        <f t="shared" si="34"/>
        <v>0.55481103298007151</v>
      </c>
      <c r="DI53" s="295">
        <f t="shared" si="34"/>
        <v>0.64350110879328448</v>
      </c>
      <c r="DJ53" s="292">
        <f t="shared" si="35"/>
        <v>0.59915607088667799</v>
      </c>
      <c r="DK53" s="295">
        <f t="shared" si="36"/>
        <v>0</v>
      </c>
      <c r="DL53" s="295">
        <f t="shared" si="36"/>
        <v>0</v>
      </c>
      <c r="DM53" s="292">
        <f t="shared" si="37"/>
        <v>0</v>
      </c>
      <c r="DN53" s="297">
        <f t="shared" si="38"/>
        <v>0.59915607088667799</v>
      </c>
      <c r="DO53" s="295">
        <f t="shared" si="39"/>
        <v>0</v>
      </c>
      <c r="DP53" s="295">
        <f t="shared" si="39"/>
        <v>0</v>
      </c>
      <c r="DQ53" s="295">
        <f t="shared" si="39"/>
        <v>0.45102681179626242</v>
      </c>
      <c r="DR53" s="295">
        <f t="shared" si="39"/>
        <v>0</v>
      </c>
      <c r="DS53" s="292">
        <f t="shared" si="40"/>
        <v>0.1127567029490656</v>
      </c>
      <c r="DT53" s="295">
        <f t="shared" si="41"/>
        <v>0</v>
      </c>
      <c r="DU53" s="295">
        <f t="shared" si="41"/>
        <v>0</v>
      </c>
      <c r="DV53" s="295">
        <f t="shared" si="41"/>
        <v>0</v>
      </c>
      <c r="DW53" s="295">
        <f t="shared" si="41"/>
        <v>0</v>
      </c>
      <c r="DX53" s="292">
        <f t="shared" si="42"/>
        <v>0</v>
      </c>
      <c r="DY53" s="297">
        <f t="shared" si="43"/>
        <v>0.1127567029490656</v>
      </c>
      <c r="DZ53" s="361"/>
      <c r="EA53" s="295">
        <f t="shared" ref="EA53:EA75" si="69">SUM((EO53+ET53)/(EN53+ES53))*100</f>
        <v>7.5</v>
      </c>
      <c r="EB53" s="295">
        <f t="shared" ref="EB53:EB75" si="70">SUM((EP53+EU53)/(EN53+ES53))*100</f>
        <v>10</v>
      </c>
      <c r="EC53" s="295">
        <f t="shared" si="46"/>
        <v>0</v>
      </c>
      <c r="ED53" s="295">
        <f t="shared" si="47"/>
        <v>0</v>
      </c>
      <c r="EE53" s="295">
        <f t="shared" si="48"/>
        <v>0</v>
      </c>
      <c r="EF53" s="295">
        <f t="shared" si="49"/>
        <v>0</v>
      </c>
      <c r="EG53" s="295">
        <f t="shared" si="50"/>
        <v>5</v>
      </c>
      <c r="EH53" s="295">
        <f t="shared" si="51"/>
        <v>0</v>
      </c>
      <c r="EI53" s="295">
        <f t="shared" si="52"/>
        <v>0</v>
      </c>
      <c r="EJ53" s="295">
        <f t="shared" si="53"/>
        <v>0</v>
      </c>
      <c r="EK53" s="295">
        <f t="shared" si="54"/>
        <v>0</v>
      </c>
      <c r="EL53" s="295">
        <f t="shared" si="55"/>
        <v>0</v>
      </c>
      <c r="EN53" s="290">
        <v>20</v>
      </c>
      <c r="EO53" s="290">
        <v>0</v>
      </c>
      <c r="EP53" s="290">
        <v>0</v>
      </c>
      <c r="EQ53" s="290">
        <v>0</v>
      </c>
      <c r="ER53" s="290">
        <v>0</v>
      </c>
      <c r="ES53" s="290">
        <v>20</v>
      </c>
      <c r="ET53" s="290">
        <v>3</v>
      </c>
      <c r="EU53" s="290">
        <v>4</v>
      </c>
      <c r="EV53" s="290">
        <v>0</v>
      </c>
      <c r="EW53" s="290">
        <v>0</v>
      </c>
      <c r="EY53" s="290">
        <v>20</v>
      </c>
      <c r="EZ53" s="290">
        <v>0</v>
      </c>
      <c r="FA53" s="290">
        <v>0</v>
      </c>
      <c r="FB53" s="290">
        <v>20</v>
      </c>
      <c r="FC53" s="290">
        <v>0</v>
      </c>
      <c r="FD53" s="290">
        <v>0</v>
      </c>
      <c r="FE53" s="290">
        <v>20</v>
      </c>
      <c r="FF53" s="290">
        <v>0</v>
      </c>
      <c r="FG53" s="290">
        <v>0</v>
      </c>
      <c r="FH53" s="290">
        <v>20</v>
      </c>
      <c r="FI53" s="290">
        <v>2</v>
      </c>
      <c r="FJ53" s="290">
        <v>0</v>
      </c>
      <c r="FL53" s="290">
        <v>20</v>
      </c>
      <c r="FM53" s="290">
        <v>0</v>
      </c>
      <c r="FN53" s="290">
        <v>0</v>
      </c>
      <c r="FO53" s="290">
        <v>20</v>
      </c>
      <c r="FP53" s="290">
        <v>0</v>
      </c>
      <c r="FQ53" s="290">
        <v>0</v>
      </c>
      <c r="FR53" s="290">
        <v>20</v>
      </c>
      <c r="FS53" s="290">
        <v>0</v>
      </c>
      <c r="FT53" s="290">
        <v>0</v>
      </c>
      <c r="FU53" s="290">
        <v>20</v>
      </c>
      <c r="FV53" s="290">
        <v>0</v>
      </c>
      <c r="FW53" s="290">
        <v>0</v>
      </c>
      <c r="FX53" s="398"/>
      <c r="FY53" s="243">
        <v>3.875</v>
      </c>
      <c r="FZ53" s="49">
        <v>5</v>
      </c>
      <c r="GA53" s="49">
        <v>4.875</v>
      </c>
      <c r="GB53" s="49">
        <v>4</v>
      </c>
      <c r="GC53"/>
      <c r="GD53"/>
      <c r="GE53"/>
      <c r="GF53"/>
      <c r="GG53"/>
      <c r="GH53" s="49">
        <f t="shared" ref="GH53:GH75" si="71">AVERAGE(FY53,FZ53)</f>
        <v>4.4375</v>
      </c>
      <c r="GI53" s="49">
        <f t="shared" ref="GI53:GI75" si="72">AVERAGE(GA53,GB53)</f>
        <v>4.4375</v>
      </c>
      <c r="GJ53" s="49">
        <f t="shared" ref="GJ53:GJ75" si="73">GH53-GI53</f>
        <v>0</v>
      </c>
    </row>
    <row r="54" spans="1:192">
      <c r="A54" s="289" t="s">
        <v>1155</v>
      </c>
      <c r="B54" s="290">
        <v>3</v>
      </c>
      <c r="C54" s="290">
        <v>43</v>
      </c>
      <c r="D54" s="290" t="s">
        <v>370</v>
      </c>
      <c r="F54" s="290" t="s">
        <v>477</v>
      </c>
      <c r="G54" s="290" t="s">
        <v>371</v>
      </c>
      <c r="H54" s="290" t="s">
        <v>372</v>
      </c>
      <c r="I54" s="290" t="s">
        <v>373</v>
      </c>
      <c r="J54" s="290" t="s">
        <v>594</v>
      </c>
      <c r="K54" s="290" t="s">
        <v>96</v>
      </c>
      <c r="L54" s="328" t="s">
        <v>97</v>
      </c>
      <c r="M54" s="343" t="s">
        <v>379</v>
      </c>
      <c r="N54" s="289">
        <v>4</v>
      </c>
      <c r="O54" s="290">
        <v>6</v>
      </c>
      <c r="P54" s="290">
        <v>6</v>
      </c>
      <c r="Q54" s="290">
        <v>7</v>
      </c>
      <c r="R54" s="290">
        <f t="shared" si="23"/>
        <v>6</v>
      </c>
      <c r="S54" s="290">
        <f t="shared" si="24"/>
        <v>6</v>
      </c>
      <c r="T54" s="290">
        <f t="shared" si="25"/>
        <v>7</v>
      </c>
      <c r="V54" s="290">
        <f t="shared" si="56"/>
        <v>0</v>
      </c>
      <c r="X54" s="290">
        <v>6.5</v>
      </c>
      <c r="Y54" s="290">
        <f t="shared" si="26"/>
        <v>6.5</v>
      </c>
      <c r="Z54" s="291">
        <f t="shared" si="57"/>
        <v>0</v>
      </c>
      <c r="AA54" s="361"/>
      <c r="AB54" s="349">
        <v>3</v>
      </c>
      <c r="AC54" s="290">
        <v>4</v>
      </c>
      <c r="AD54" s="290">
        <v>5</v>
      </c>
      <c r="AE54" s="290">
        <v>6</v>
      </c>
      <c r="AF54" s="290">
        <v>4</v>
      </c>
      <c r="AG54" s="290">
        <v>6</v>
      </c>
      <c r="AH54" s="290">
        <v>7</v>
      </c>
      <c r="AJ54" s="290">
        <f t="shared" si="58"/>
        <v>0</v>
      </c>
      <c r="AL54" s="290">
        <v>5.5</v>
      </c>
      <c r="AM54" s="290">
        <f t="shared" si="27"/>
        <v>6.5</v>
      </c>
      <c r="AN54" s="291">
        <f t="shared" si="28"/>
        <v>-1</v>
      </c>
      <c r="AO54" s="361"/>
      <c r="AP54" s="349">
        <v>2</v>
      </c>
      <c r="AQ54" s="290">
        <v>2</v>
      </c>
      <c r="AR54" s="290">
        <v>2</v>
      </c>
      <c r="AS54" s="290">
        <v>2</v>
      </c>
      <c r="AT54" s="290">
        <v>2</v>
      </c>
      <c r="AU54" s="290">
        <v>2</v>
      </c>
      <c r="AW54" s="290">
        <f t="shared" si="29"/>
        <v>0</v>
      </c>
      <c r="AY54" s="290">
        <v>2</v>
      </c>
      <c r="AZ54" s="290">
        <f t="shared" si="30"/>
        <v>2</v>
      </c>
      <c r="BA54" s="291">
        <f t="shared" si="31"/>
        <v>0</v>
      </c>
      <c r="BB54" s="361"/>
      <c r="BC54" s="355">
        <v>7.4509803921568629</v>
      </c>
      <c r="BD54" s="295">
        <v>59.137254901960787</v>
      </c>
      <c r="BE54" s="295">
        <v>31.411764705882351</v>
      </c>
      <c r="BF54" s="295">
        <v>0.39215686274509803</v>
      </c>
      <c r="BG54" s="295">
        <v>0.25490196078431371</v>
      </c>
      <c r="BH54" s="298">
        <v>31.411764705882351</v>
      </c>
      <c r="BI54" s="298">
        <v>9.3333333333333339</v>
      </c>
      <c r="BJ54" s="298">
        <v>2.0196078431372548</v>
      </c>
      <c r="BL54" s="355">
        <v>0.92690709406279526</v>
      </c>
      <c r="BM54" s="295">
        <v>1.7791435998845491</v>
      </c>
      <c r="BN54" s="295">
        <v>1.5107026774735111</v>
      </c>
      <c r="BO54" s="295">
        <v>0.14368817262113889</v>
      </c>
      <c r="BP54" s="295">
        <v>9.8609797885950798E-2</v>
      </c>
      <c r="BQ54" s="295">
        <f t="shared" si="32"/>
        <v>1.5107026774735111</v>
      </c>
      <c r="BR54" s="295">
        <f t="shared" si="32"/>
        <v>1.0142404391146103</v>
      </c>
      <c r="BS54" s="295">
        <f t="shared" si="32"/>
        <v>0.47995054473852666</v>
      </c>
      <c r="BT54" s="295"/>
      <c r="BU54" s="295">
        <f t="shared" si="33"/>
        <v>0</v>
      </c>
      <c r="BW54" s="295">
        <f t="shared" si="13"/>
        <v>0.21670910996394527</v>
      </c>
      <c r="BX54" s="295">
        <f t="shared" si="14"/>
        <v>1.0917703733556454</v>
      </c>
      <c r="BY54" s="292">
        <f t="shared" si="59"/>
        <v>-0.87506126339170009</v>
      </c>
      <c r="BZ54" s="361"/>
      <c r="CA54" s="355">
        <v>5.5384615384615383</v>
      </c>
      <c r="CB54" s="295">
        <v>5.9230769230769234</v>
      </c>
      <c r="CC54" s="295">
        <v>2.9230769230769229</v>
      </c>
      <c r="CD54" s="295">
        <v>1.4615384615384615</v>
      </c>
      <c r="CE54" s="295">
        <v>6</v>
      </c>
      <c r="CF54" s="295">
        <v>6.0769230769230766</v>
      </c>
      <c r="CG54" s="295">
        <v>1.9230769230769231</v>
      </c>
      <c r="CH54" s="295">
        <v>2.2307692307692308</v>
      </c>
      <c r="CI54" s="295"/>
      <c r="CJ54" s="295">
        <f t="shared" si="60"/>
        <v>5.7307692307692308</v>
      </c>
      <c r="CK54" s="295">
        <f t="shared" si="61"/>
        <v>2.1923076923076921</v>
      </c>
      <c r="CL54" s="292">
        <f t="shared" si="62"/>
        <v>3.5384615384615388</v>
      </c>
      <c r="CM54" s="295">
        <f t="shared" si="63"/>
        <v>6.0384615384615383</v>
      </c>
      <c r="CN54" s="295">
        <f t="shared" si="64"/>
        <v>2.0769230769230771</v>
      </c>
      <c r="CO54" s="292">
        <f t="shared" si="65"/>
        <v>3.9615384615384612</v>
      </c>
      <c r="CP54" s="361"/>
      <c r="CQ54" s="355"/>
      <c r="CR54" s="295"/>
      <c r="CS54" s="295"/>
      <c r="CT54" s="295"/>
      <c r="CU54" s="295">
        <v>3.3333333333333335</v>
      </c>
      <c r="CV54" s="295">
        <v>4.083333333333333</v>
      </c>
      <c r="CW54" s="295">
        <v>2.0833333333333335</v>
      </c>
      <c r="CX54" s="295">
        <v>3.25</v>
      </c>
      <c r="CY54" s="295"/>
      <c r="CZ54" s="295"/>
      <c r="DA54" s="295"/>
      <c r="DB54" s="292"/>
      <c r="DC54" s="302">
        <f t="shared" si="66"/>
        <v>3.3333333333333335</v>
      </c>
      <c r="DD54" s="302">
        <f t="shared" si="67"/>
        <v>2.666666666666667</v>
      </c>
      <c r="DE54" s="292">
        <f t="shared" si="68"/>
        <v>0.66666666666666652</v>
      </c>
      <c r="DG54" s="361"/>
      <c r="DH54" s="295">
        <f t="shared" si="34"/>
        <v>0</v>
      </c>
      <c r="DI54" s="295">
        <f t="shared" si="34"/>
        <v>0</v>
      </c>
      <c r="DJ54" s="292">
        <f t="shared" si="35"/>
        <v>0</v>
      </c>
      <c r="DK54" s="295">
        <f t="shared" si="36"/>
        <v>0</v>
      </c>
      <c r="DL54" s="295">
        <f t="shared" si="36"/>
        <v>0</v>
      </c>
      <c r="DM54" s="292">
        <f t="shared" si="37"/>
        <v>0</v>
      </c>
      <c r="DN54" s="297">
        <f t="shared" si="38"/>
        <v>0</v>
      </c>
      <c r="DO54" s="295">
        <f t="shared" si="39"/>
        <v>1.318116071652818</v>
      </c>
      <c r="DP54" s="295">
        <f t="shared" si="39"/>
        <v>0</v>
      </c>
      <c r="DQ54" s="295">
        <f t="shared" si="39"/>
        <v>1.1040309877476004</v>
      </c>
      <c r="DR54" s="295">
        <f t="shared" si="39"/>
        <v>0.31756042929152134</v>
      </c>
      <c r="DS54" s="292">
        <f t="shared" si="40"/>
        <v>0.68492687217298498</v>
      </c>
      <c r="DT54" s="295">
        <f t="shared" si="41"/>
        <v>0</v>
      </c>
      <c r="DU54" s="295">
        <f t="shared" si="41"/>
        <v>0</v>
      </c>
      <c r="DV54" s="295">
        <f t="shared" si="41"/>
        <v>0</v>
      </c>
      <c r="DW54" s="295">
        <f t="shared" si="41"/>
        <v>0</v>
      </c>
      <c r="DX54" s="292">
        <f t="shared" si="42"/>
        <v>0</v>
      </c>
      <c r="DY54" s="297">
        <f t="shared" si="43"/>
        <v>0.68492687217298498</v>
      </c>
      <c r="DZ54" s="361"/>
      <c r="EA54" s="295">
        <f t="shared" si="69"/>
        <v>0</v>
      </c>
      <c r="EB54" s="295">
        <f t="shared" si="70"/>
        <v>0</v>
      </c>
      <c r="EC54" s="295">
        <f t="shared" si="46"/>
        <v>0</v>
      </c>
      <c r="ED54" s="295">
        <f t="shared" si="47"/>
        <v>0</v>
      </c>
      <c r="EE54" s="295">
        <f t="shared" si="48"/>
        <v>37.5</v>
      </c>
      <c r="EF54" s="295">
        <f t="shared" si="49"/>
        <v>0</v>
      </c>
      <c r="EG54" s="295">
        <f t="shared" si="50"/>
        <v>27.500000000000004</v>
      </c>
      <c r="EH54" s="295">
        <f t="shared" si="51"/>
        <v>2.5</v>
      </c>
      <c r="EI54" s="295">
        <f t="shared" si="52"/>
        <v>0</v>
      </c>
      <c r="EJ54" s="295">
        <f t="shared" si="53"/>
        <v>0</v>
      </c>
      <c r="EK54" s="295">
        <f t="shared" si="54"/>
        <v>0</v>
      </c>
      <c r="EL54" s="295">
        <f t="shared" si="55"/>
        <v>0</v>
      </c>
      <c r="EN54" s="290">
        <v>20</v>
      </c>
      <c r="EO54" s="290">
        <v>0</v>
      </c>
      <c r="EP54" s="290">
        <v>0</v>
      </c>
      <c r="EQ54" s="290">
        <v>0</v>
      </c>
      <c r="ER54" s="290">
        <v>0</v>
      </c>
      <c r="ES54" s="290">
        <v>20</v>
      </c>
      <c r="ET54" s="290">
        <v>0</v>
      </c>
      <c r="EU54" s="290">
        <v>0</v>
      </c>
      <c r="EV54" s="290">
        <v>0</v>
      </c>
      <c r="EW54" s="290">
        <v>0</v>
      </c>
      <c r="EY54" s="290">
        <v>20</v>
      </c>
      <c r="EZ54" s="290">
        <v>12</v>
      </c>
      <c r="FA54" s="290">
        <v>0</v>
      </c>
      <c r="FB54" s="290">
        <v>20</v>
      </c>
      <c r="FC54" s="290">
        <v>3</v>
      </c>
      <c r="FD54" s="290">
        <v>0</v>
      </c>
      <c r="FE54" s="290">
        <v>20</v>
      </c>
      <c r="FF54" s="290">
        <v>9</v>
      </c>
      <c r="FG54" s="290">
        <v>1</v>
      </c>
      <c r="FH54" s="290">
        <v>20</v>
      </c>
      <c r="FI54" s="290">
        <v>2</v>
      </c>
      <c r="FJ54" s="290">
        <v>0</v>
      </c>
      <c r="FL54" s="290">
        <v>20</v>
      </c>
      <c r="FM54" s="290">
        <v>0</v>
      </c>
      <c r="FN54" s="290">
        <v>0</v>
      </c>
      <c r="FO54" s="290">
        <v>20</v>
      </c>
      <c r="FP54" s="290">
        <v>0</v>
      </c>
      <c r="FQ54" s="290">
        <v>0</v>
      </c>
      <c r="FR54" s="290">
        <v>20</v>
      </c>
      <c r="FS54" s="290">
        <v>0</v>
      </c>
      <c r="FT54" s="290">
        <v>0</v>
      </c>
      <c r="FU54" s="290">
        <v>20</v>
      </c>
      <c r="FV54" s="290">
        <v>0</v>
      </c>
      <c r="FW54" s="290">
        <v>0</v>
      </c>
      <c r="FX54" s="398"/>
      <c r="FY54" s="243">
        <v>4.5625</v>
      </c>
      <c r="FZ54" s="49">
        <v>4.5625</v>
      </c>
      <c r="GA54" s="49">
        <v>5.375</v>
      </c>
      <c r="GB54" s="49">
        <v>4.6875</v>
      </c>
      <c r="GC54"/>
      <c r="GD54"/>
      <c r="GE54"/>
      <c r="GF54"/>
      <c r="GG54"/>
      <c r="GH54" s="49">
        <f t="shared" si="71"/>
        <v>4.5625</v>
      </c>
      <c r="GI54" s="49">
        <f t="shared" si="72"/>
        <v>5.03125</v>
      </c>
      <c r="GJ54" s="49">
        <f t="shared" si="73"/>
        <v>-0.46875</v>
      </c>
    </row>
    <row r="55" spans="1:192">
      <c r="A55" s="289" t="s">
        <v>1155</v>
      </c>
      <c r="B55" s="290">
        <v>4</v>
      </c>
      <c r="C55" s="290">
        <v>3</v>
      </c>
      <c r="D55" s="290" t="s">
        <v>330</v>
      </c>
      <c r="F55" s="290" t="s">
        <v>500</v>
      </c>
      <c r="G55" s="290" t="s">
        <v>501</v>
      </c>
      <c r="H55" s="290" t="s">
        <v>502</v>
      </c>
      <c r="I55" s="290" t="s">
        <v>503</v>
      </c>
      <c r="J55" s="290" t="s">
        <v>1</v>
      </c>
      <c r="K55" s="290" t="s">
        <v>588</v>
      </c>
      <c r="L55" s="328" t="s">
        <v>589</v>
      </c>
      <c r="M55" s="343" t="s">
        <v>379</v>
      </c>
      <c r="N55" s="289">
        <v>5</v>
      </c>
      <c r="O55" s="290">
        <v>6</v>
      </c>
      <c r="P55" s="290">
        <v>7</v>
      </c>
      <c r="Q55" s="290">
        <v>8</v>
      </c>
      <c r="R55" s="290">
        <f t="shared" si="23"/>
        <v>6</v>
      </c>
      <c r="S55" s="290">
        <f t="shared" si="24"/>
        <v>5</v>
      </c>
      <c r="T55" s="290">
        <f t="shared" si="25"/>
        <v>6</v>
      </c>
      <c r="V55" s="290">
        <f t="shared" si="56"/>
        <v>0</v>
      </c>
      <c r="X55" s="290">
        <v>7.5</v>
      </c>
      <c r="Y55" s="290">
        <f t="shared" si="26"/>
        <v>5.5</v>
      </c>
      <c r="Z55" s="291">
        <f t="shared" si="57"/>
        <v>2</v>
      </c>
      <c r="AA55" s="361"/>
      <c r="AB55" s="349">
        <v>4</v>
      </c>
      <c r="AC55" s="290">
        <v>6</v>
      </c>
      <c r="AD55" s="290">
        <v>5</v>
      </c>
      <c r="AE55" s="290">
        <v>6</v>
      </c>
      <c r="AF55" s="290">
        <v>6</v>
      </c>
      <c r="AG55" s="290">
        <v>5</v>
      </c>
      <c r="AH55" s="290">
        <v>6</v>
      </c>
      <c r="AJ55" s="290">
        <f t="shared" si="58"/>
        <v>0</v>
      </c>
      <c r="AL55" s="290">
        <v>5.5</v>
      </c>
      <c r="AM55" s="290">
        <f t="shared" si="27"/>
        <v>5.5</v>
      </c>
      <c r="AN55" s="291">
        <f t="shared" si="28"/>
        <v>0</v>
      </c>
      <c r="AO55" s="361"/>
      <c r="AP55" s="349">
        <v>2</v>
      </c>
      <c r="AQ55" s="290">
        <v>2</v>
      </c>
      <c r="AR55" s="290">
        <v>2</v>
      </c>
      <c r="AS55" s="290">
        <v>2</v>
      </c>
      <c r="AT55" s="290">
        <v>2</v>
      </c>
      <c r="AU55" s="290">
        <v>2</v>
      </c>
      <c r="AW55" s="290">
        <f t="shared" si="29"/>
        <v>0</v>
      </c>
      <c r="AY55" s="290">
        <v>2</v>
      </c>
      <c r="AZ55" s="290">
        <f t="shared" si="30"/>
        <v>2</v>
      </c>
      <c r="BA55" s="291">
        <f t="shared" si="31"/>
        <v>0</v>
      </c>
      <c r="BB55" s="361"/>
      <c r="BC55" s="355">
        <v>1.2352941176470589</v>
      </c>
      <c r="BD55" s="295">
        <v>59.137254901960787</v>
      </c>
      <c r="BE55" s="295">
        <v>18.196078431372548</v>
      </c>
      <c r="BF55" s="295">
        <v>8</v>
      </c>
      <c r="BG55" s="295">
        <v>4.5490196078431371</v>
      </c>
      <c r="BH55" s="298">
        <v>19.313725490196077</v>
      </c>
      <c r="BI55" s="298">
        <v>3.1764705882352939</v>
      </c>
      <c r="BJ55" s="298">
        <v>0.52941176470588236</v>
      </c>
      <c r="BL55" s="355">
        <v>0.34933467523853623</v>
      </c>
      <c r="BM55" s="295">
        <v>1.7791435998845491</v>
      </c>
      <c r="BN55" s="295">
        <v>1.2832125157052015</v>
      </c>
      <c r="BO55" s="295">
        <v>0.95424250943932487</v>
      </c>
      <c r="BP55" s="295">
        <v>0.74421625942635383</v>
      </c>
      <c r="BQ55" s="295">
        <f t="shared" si="32"/>
        <v>1.3077895793112779</v>
      </c>
      <c r="BR55" s="295">
        <f t="shared" si="32"/>
        <v>0.62080942734080125</v>
      </c>
      <c r="BS55" s="295">
        <f t="shared" si="32"/>
        <v>0.18452442659254401</v>
      </c>
      <c r="BT55" s="295"/>
      <c r="BU55" s="295">
        <f t="shared" si="33"/>
        <v>-2.4577063606076477E-2</v>
      </c>
      <c r="BW55" s="295">
        <f t="shared" si="13"/>
        <v>1.131907871276262</v>
      </c>
      <c r="BX55" s="295">
        <f t="shared" si="14"/>
        <v>0.67264106561366954</v>
      </c>
      <c r="BY55" s="292">
        <f t="shared" si="59"/>
        <v>0.45926680566259248</v>
      </c>
      <c r="BZ55" s="361"/>
      <c r="CA55" s="355">
        <v>5.3076923076923075</v>
      </c>
      <c r="CB55" s="295">
        <v>5.7692307692307692</v>
      </c>
      <c r="CC55" s="295">
        <v>4.0769230769230766</v>
      </c>
      <c r="CD55" s="295">
        <v>5.5384615384615383</v>
      </c>
      <c r="CE55" s="295">
        <v>5.3076923076923075</v>
      </c>
      <c r="CF55" s="295">
        <v>5.6923076923076925</v>
      </c>
      <c r="CG55" s="295">
        <v>4</v>
      </c>
      <c r="CH55" s="295">
        <v>4.3076923076923075</v>
      </c>
      <c r="CI55" s="295"/>
      <c r="CJ55" s="295">
        <f t="shared" si="60"/>
        <v>5.5384615384615383</v>
      </c>
      <c r="CK55" s="295">
        <f t="shared" si="61"/>
        <v>4.8076923076923075</v>
      </c>
      <c r="CL55" s="292">
        <f t="shared" si="62"/>
        <v>0.73076923076923084</v>
      </c>
      <c r="CM55" s="295">
        <f t="shared" si="63"/>
        <v>5.5</v>
      </c>
      <c r="CN55" s="295">
        <f t="shared" si="64"/>
        <v>4.1538461538461533</v>
      </c>
      <c r="CO55" s="292">
        <f t="shared" si="65"/>
        <v>1.3461538461538467</v>
      </c>
      <c r="CP55" s="361"/>
      <c r="CQ55" s="355"/>
      <c r="CR55" s="295"/>
      <c r="CS55" s="295"/>
      <c r="CT55" s="295"/>
      <c r="CU55" s="295">
        <v>3.8333333333333335</v>
      </c>
      <c r="CV55" s="295">
        <v>4</v>
      </c>
      <c r="CW55" s="295">
        <v>4.333333333333333</v>
      </c>
      <c r="CX55" s="295">
        <v>3.9166666666666665</v>
      </c>
      <c r="CY55" s="295"/>
      <c r="CZ55" s="295"/>
      <c r="DA55" s="295"/>
      <c r="DB55" s="292"/>
      <c r="DC55" s="302">
        <f t="shared" si="66"/>
        <v>3.8333333333333335</v>
      </c>
      <c r="DD55" s="302">
        <f t="shared" si="67"/>
        <v>4.125</v>
      </c>
      <c r="DE55" s="292">
        <f t="shared" si="68"/>
        <v>-0.29166666666666652</v>
      </c>
      <c r="DG55" s="361"/>
      <c r="DH55" s="295">
        <f t="shared" si="34"/>
        <v>0.45102681179626242</v>
      </c>
      <c r="DI55" s="295">
        <f t="shared" si="34"/>
        <v>0</v>
      </c>
      <c r="DJ55" s="292">
        <f t="shared" si="35"/>
        <v>0.22551340589813121</v>
      </c>
      <c r="DK55" s="295">
        <f t="shared" si="36"/>
        <v>0</v>
      </c>
      <c r="DL55" s="295">
        <f t="shared" si="36"/>
        <v>0</v>
      </c>
      <c r="DM55" s="292">
        <f t="shared" si="37"/>
        <v>0</v>
      </c>
      <c r="DN55" s="297">
        <f t="shared" si="38"/>
        <v>0.22551340589813121</v>
      </c>
      <c r="DO55" s="295">
        <f t="shared" si="39"/>
        <v>0</v>
      </c>
      <c r="DP55" s="295">
        <f t="shared" si="39"/>
        <v>0</v>
      </c>
      <c r="DQ55" s="295">
        <f t="shared" si="39"/>
        <v>0</v>
      </c>
      <c r="DR55" s="295">
        <f t="shared" si="39"/>
        <v>0</v>
      </c>
      <c r="DS55" s="292">
        <f t="shared" si="40"/>
        <v>0</v>
      </c>
      <c r="DT55" s="295">
        <f t="shared" si="41"/>
        <v>0</v>
      </c>
      <c r="DU55" s="295">
        <f t="shared" si="41"/>
        <v>0</v>
      </c>
      <c r="DV55" s="295">
        <f t="shared" si="41"/>
        <v>0</v>
      </c>
      <c r="DW55" s="295">
        <f t="shared" si="41"/>
        <v>0</v>
      </c>
      <c r="DX55" s="292">
        <f t="shared" si="42"/>
        <v>0</v>
      </c>
      <c r="DY55" s="297">
        <f t="shared" si="43"/>
        <v>0</v>
      </c>
      <c r="DZ55" s="361"/>
      <c r="EA55" s="295">
        <f t="shared" si="69"/>
        <v>5</v>
      </c>
      <c r="EB55" s="295">
        <f t="shared" si="70"/>
        <v>0</v>
      </c>
      <c r="EC55" s="295">
        <f t="shared" si="46"/>
        <v>0</v>
      </c>
      <c r="ED55" s="295">
        <f t="shared" si="47"/>
        <v>0</v>
      </c>
      <c r="EE55" s="295">
        <f t="shared" si="48"/>
        <v>0</v>
      </c>
      <c r="EF55" s="295">
        <f t="shared" si="49"/>
        <v>0</v>
      </c>
      <c r="EG55" s="295">
        <f t="shared" si="50"/>
        <v>0</v>
      </c>
      <c r="EH55" s="295">
        <f t="shared" si="51"/>
        <v>0</v>
      </c>
      <c r="EI55" s="295">
        <f t="shared" si="52"/>
        <v>0</v>
      </c>
      <c r="EJ55" s="295">
        <f t="shared" si="53"/>
        <v>0</v>
      </c>
      <c r="EK55" s="295">
        <f t="shared" si="54"/>
        <v>0</v>
      </c>
      <c r="EL55" s="295">
        <f t="shared" si="55"/>
        <v>0</v>
      </c>
      <c r="EN55" s="290">
        <v>20</v>
      </c>
      <c r="EO55" s="290">
        <v>1</v>
      </c>
      <c r="EP55" s="290">
        <v>0</v>
      </c>
      <c r="EQ55" s="290">
        <v>0</v>
      </c>
      <c r="ER55" s="290">
        <v>0</v>
      </c>
      <c r="ES55" s="290">
        <v>20</v>
      </c>
      <c r="ET55" s="290">
        <v>1</v>
      </c>
      <c r="EU55" s="290">
        <v>0</v>
      </c>
      <c r="EV55" s="290">
        <v>0</v>
      </c>
      <c r="EW55" s="290">
        <v>0</v>
      </c>
      <c r="EY55" s="290">
        <v>20</v>
      </c>
      <c r="EZ55" s="290">
        <v>0</v>
      </c>
      <c r="FA55" s="290">
        <v>0</v>
      </c>
      <c r="FB55" s="290">
        <v>20</v>
      </c>
      <c r="FC55" s="290">
        <v>0</v>
      </c>
      <c r="FD55" s="290">
        <v>0</v>
      </c>
      <c r="FE55" s="290">
        <v>20</v>
      </c>
      <c r="FF55" s="290">
        <v>0</v>
      </c>
      <c r="FG55" s="290">
        <v>0</v>
      </c>
      <c r="FH55" s="290">
        <v>20</v>
      </c>
      <c r="FI55" s="290">
        <v>0</v>
      </c>
      <c r="FJ55" s="290">
        <v>0</v>
      </c>
      <c r="FL55" s="290">
        <v>20</v>
      </c>
      <c r="FM55" s="290">
        <v>0</v>
      </c>
      <c r="FN55" s="290">
        <v>0</v>
      </c>
      <c r="FO55" s="290">
        <v>20</v>
      </c>
      <c r="FP55" s="290">
        <v>0</v>
      </c>
      <c r="FQ55" s="290">
        <v>0</v>
      </c>
      <c r="FR55" s="290">
        <v>20</v>
      </c>
      <c r="FS55" s="290">
        <v>0</v>
      </c>
      <c r="FT55" s="290">
        <v>0</v>
      </c>
      <c r="FU55" s="290">
        <v>20</v>
      </c>
      <c r="FV55" s="290">
        <v>0</v>
      </c>
      <c r="FW55" s="290">
        <v>0</v>
      </c>
      <c r="FX55" s="398"/>
      <c r="FY55" s="243">
        <v>4.6875</v>
      </c>
      <c r="FZ55" s="49">
        <v>5.9375</v>
      </c>
      <c r="GA55" s="49">
        <v>5.8125</v>
      </c>
      <c r="GB55" s="49">
        <v>6.25</v>
      </c>
      <c r="GC55"/>
      <c r="GD55"/>
      <c r="GE55"/>
      <c r="GF55"/>
      <c r="GG55"/>
      <c r="GH55" s="49">
        <f t="shared" si="71"/>
        <v>5.3125</v>
      </c>
      <c r="GI55" s="49">
        <f t="shared" si="72"/>
        <v>6.03125</v>
      </c>
      <c r="GJ55" s="49">
        <f t="shared" si="73"/>
        <v>-0.71875</v>
      </c>
    </row>
    <row r="56" spans="1:192">
      <c r="A56" s="289" t="s">
        <v>1155</v>
      </c>
      <c r="B56" s="290">
        <v>5</v>
      </c>
      <c r="C56" s="290">
        <v>1</v>
      </c>
      <c r="D56" s="290" t="s">
        <v>382</v>
      </c>
      <c r="F56" s="290" t="s">
        <v>577</v>
      </c>
      <c r="G56" s="290" t="s">
        <v>426</v>
      </c>
      <c r="H56" s="290" t="s">
        <v>383</v>
      </c>
      <c r="I56" s="290" t="s">
        <v>384</v>
      </c>
      <c r="J56" s="290" t="s">
        <v>585</v>
      </c>
      <c r="K56" s="290" t="s">
        <v>98</v>
      </c>
      <c r="L56" s="328" t="s">
        <v>99</v>
      </c>
      <c r="M56" s="343" t="s">
        <v>379</v>
      </c>
      <c r="N56" s="289">
        <v>6</v>
      </c>
      <c r="O56" s="290">
        <v>9</v>
      </c>
      <c r="P56" s="290">
        <v>7</v>
      </c>
      <c r="Q56" s="290">
        <v>8</v>
      </c>
      <c r="R56" s="290">
        <f t="shared" si="23"/>
        <v>9</v>
      </c>
      <c r="S56" s="290">
        <f t="shared" si="24"/>
        <v>6</v>
      </c>
      <c r="T56" s="290">
        <f t="shared" si="25"/>
        <v>8</v>
      </c>
      <c r="V56" s="290">
        <f t="shared" si="56"/>
        <v>0</v>
      </c>
      <c r="X56" s="290">
        <v>7.5</v>
      </c>
      <c r="Y56" s="290">
        <f t="shared" si="26"/>
        <v>7</v>
      </c>
      <c r="Z56" s="291">
        <f t="shared" si="57"/>
        <v>0.5</v>
      </c>
      <c r="AA56" s="361"/>
      <c r="AB56" s="349">
        <v>6</v>
      </c>
      <c r="AC56" s="290">
        <v>9</v>
      </c>
      <c r="AD56" s="290">
        <v>6</v>
      </c>
      <c r="AE56" s="290">
        <v>7</v>
      </c>
      <c r="AF56" s="290">
        <v>9</v>
      </c>
      <c r="AG56" s="290">
        <v>5</v>
      </c>
      <c r="AH56" s="290">
        <v>6</v>
      </c>
      <c r="AJ56" s="290">
        <f t="shared" si="58"/>
        <v>0</v>
      </c>
      <c r="AL56" s="290">
        <v>6.5</v>
      </c>
      <c r="AM56" s="290">
        <f t="shared" si="27"/>
        <v>5.5</v>
      </c>
      <c r="AN56" s="291">
        <f t="shared" si="28"/>
        <v>1</v>
      </c>
      <c r="AO56" s="361"/>
      <c r="AP56" s="349">
        <v>3</v>
      </c>
      <c r="AQ56" s="290">
        <v>2</v>
      </c>
      <c r="AR56" s="290">
        <v>2</v>
      </c>
      <c r="AS56" s="290">
        <v>3</v>
      </c>
      <c r="AT56" s="290">
        <v>2</v>
      </c>
      <c r="AU56" s="290">
        <v>2</v>
      </c>
      <c r="AW56" s="290">
        <f t="shared" si="29"/>
        <v>0</v>
      </c>
      <c r="AY56" s="290">
        <v>2</v>
      </c>
      <c r="AZ56" s="290">
        <f t="shared" si="30"/>
        <v>2</v>
      </c>
      <c r="BA56" s="291">
        <f t="shared" si="31"/>
        <v>0</v>
      </c>
      <c r="BB56" s="361"/>
      <c r="BC56" s="355">
        <v>14.450980392156863</v>
      </c>
      <c r="BD56" s="295">
        <v>14.96078431372549</v>
      </c>
      <c r="BE56" s="295">
        <v>27.921568627450981</v>
      </c>
      <c r="BF56" s="295">
        <v>14.647058823529411</v>
      </c>
      <c r="BG56" s="295">
        <v>0.60784313725490191</v>
      </c>
      <c r="BH56" s="298">
        <v>27.921568627450981</v>
      </c>
      <c r="BI56" s="298">
        <v>7.5098039215686274</v>
      </c>
      <c r="BJ56" s="298">
        <v>2.2941176470588234</v>
      </c>
      <c r="BL56" s="355">
        <v>1.1889560413916189</v>
      </c>
      <c r="BM56" s="295">
        <v>1.2030542287912649</v>
      </c>
      <c r="BN56" s="295">
        <v>1.4612218442162455</v>
      </c>
      <c r="BO56" s="295">
        <v>1.1944327152527932</v>
      </c>
      <c r="BP56" s="295">
        <v>0.20624367628578033</v>
      </c>
      <c r="BQ56" s="295">
        <f t="shared" si="32"/>
        <v>1.4612218442162455</v>
      </c>
      <c r="BR56" s="295">
        <f t="shared" si="32"/>
        <v>0.92991955341457433</v>
      </c>
      <c r="BS56" s="295">
        <f t="shared" si="32"/>
        <v>0.51773910562792647</v>
      </c>
      <c r="BT56" s="295"/>
      <c r="BU56" s="295">
        <f t="shared" si="33"/>
        <v>0</v>
      </c>
      <c r="BW56" s="295">
        <f t="shared" si="13"/>
        <v>1.2109843544523371</v>
      </c>
      <c r="BX56" s="295">
        <f t="shared" si="14"/>
        <v>1.0335814227538487</v>
      </c>
      <c r="BY56" s="292">
        <f t="shared" si="59"/>
        <v>0.17740293169848842</v>
      </c>
      <c r="BZ56" s="361"/>
      <c r="CA56" s="355">
        <v>6.0769230769230766</v>
      </c>
      <c r="CB56" s="295">
        <v>6.0769230769230766</v>
      </c>
      <c r="CC56" s="295">
        <v>3.4615384615384617</v>
      </c>
      <c r="CD56" s="295">
        <v>3.3076923076923075</v>
      </c>
      <c r="CE56" s="295">
        <v>6.1538461538461542</v>
      </c>
      <c r="CF56" s="295">
        <v>6.1538461538461542</v>
      </c>
      <c r="CG56" s="295">
        <v>2.4615384615384617</v>
      </c>
      <c r="CH56" s="295">
        <v>2.6153846153846154</v>
      </c>
      <c r="CI56" s="295"/>
      <c r="CJ56" s="295">
        <f t="shared" si="60"/>
        <v>6.0769230769230766</v>
      </c>
      <c r="CK56" s="295">
        <f t="shared" si="61"/>
        <v>3.3846153846153846</v>
      </c>
      <c r="CL56" s="292">
        <f t="shared" si="62"/>
        <v>2.6923076923076921</v>
      </c>
      <c r="CM56" s="295">
        <f t="shared" si="63"/>
        <v>6.1538461538461542</v>
      </c>
      <c r="CN56" s="295">
        <f t="shared" si="64"/>
        <v>2.5384615384615383</v>
      </c>
      <c r="CO56" s="292">
        <f t="shared" si="65"/>
        <v>3.6153846153846159</v>
      </c>
      <c r="CP56" s="361"/>
      <c r="CQ56" s="355"/>
      <c r="CR56" s="295"/>
      <c r="CS56" s="295"/>
      <c r="CT56" s="295"/>
      <c r="CU56" s="295">
        <v>4.083333333333333</v>
      </c>
      <c r="CV56" s="295">
        <v>4.166666666666667</v>
      </c>
      <c r="CW56" s="295">
        <v>3.1666666666666665</v>
      </c>
      <c r="CX56" s="295">
        <v>3.25</v>
      </c>
      <c r="CY56" s="295"/>
      <c r="CZ56" s="295"/>
      <c r="DA56" s="295"/>
      <c r="DB56" s="292"/>
      <c r="DC56" s="302">
        <f t="shared" si="66"/>
        <v>4.083333333333333</v>
      </c>
      <c r="DD56" s="302">
        <f t="shared" si="67"/>
        <v>3.208333333333333</v>
      </c>
      <c r="DE56" s="292">
        <f t="shared" si="68"/>
        <v>0.875</v>
      </c>
      <c r="DG56" s="361"/>
      <c r="DH56" s="295">
        <f t="shared" si="34"/>
        <v>0</v>
      </c>
      <c r="DI56" s="295">
        <f t="shared" si="34"/>
        <v>0</v>
      </c>
      <c r="DJ56" s="292">
        <f t="shared" si="35"/>
        <v>0</v>
      </c>
      <c r="DK56" s="295">
        <f t="shared" si="36"/>
        <v>0</v>
      </c>
      <c r="DL56" s="295">
        <f t="shared" si="36"/>
        <v>0</v>
      </c>
      <c r="DM56" s="292">
        <f t="shared" si="37"/>
        <v>0</v>
      </c>
      <c r="DN56" s="297">
        <f t="shared" si="38"/>
        <v>0</v>
      </c>
      <c r="DO56" s="295">
        <f t="shared" si="39"/>
        <v>0</v>
      </c>
      <c r="DP56" s="295">
        <f t="shared" si="39"/>
        <v>0</v>
      </c>
      <c r="DQ56" s="295">
        <f t="shared" si="39"/>
        <v>0</v>
      </c>
      <c r="DR56" s="295">
        <f t="shared" si="39"/>
        <v>0</v>
      </c>
      <c r="DS56" s="292">
        <f t="shared" si="40"/>
        <v>0</v>
      </c>
      <c r="DT56" s="295">
        <f t="shared" si="41"/>
        <v>0</v>
      </c>
      <c r="DU56" s="295">
        <f t="shared" si="41"/>
        <v>0</v>
      </c>
      <c r="DV56" s="295">
        <f t="shared" si="41"/>
        <v>0</v>
      </c>
      <c r="DW56" s="295">
        <f t="shared" si="41"/>
        <v>0</v>
      </c>
      <c r="DX56" s="292">
        <f t="shared" si="42"/>
        <v>0</v>
      </c>
      <c r="DY56" s="297">
        <f t="shared" si="43"/>
        <v>0</v>
      </c>
      <c r="DZ56" s="361"/>
      <c r="EA56" s="295">
        <f t="shared" si="69"/>
        <v>0</v>
      </c>
      <c r="EB56" s="295">
        <f t="shared" si="70"/>
        <v>0</v>
      </c>
      <c r="EC56" s="295">
        <f t="shared" si="46"/>
        <v>0</v>
      </c>
      <c r="ED56" s="295">
        <f t="shared" si="47"/>
        <v>0</v>
      </c>
      <c r="EE56" s="295">
        <f t="shared" si="48"/>
        <v>0</v>
      </c>
      <c r="EF56" s="295">
        <f t="shared" si="49"/>
        <v>0</v>
      </c>
      <c r="EG56" s="295">
        <f t="shared" si="50"/>
        <v>0</v>
      </c>
      <c r="EH56" s="295">
        <f t="shared" si="51"/>
        <v>0</v>
      </c>
      <c r="EI56" s="295">
        <f t="shared" si="52"/>
        <v>0</v>
      </c>
      <c r="EJ56" s="295">
        <f t="shared" si="53"/>
        <v>0</v>
      </c>
      <c r="EK56" s="295">
        <f t="shared" si="54"/>
        <v>0</v>
      </c>
      <c r="EL56" s="295">
        <f t="shared" si="55"/>
        <v>0</v>
      </c>
      <c r="EN56" s="290">
        <v>20</v>
      </c>
      <c r="EO56" s="290">
        <v>0</v>
      </c>
      <c r="EP56" s="290">
        <v>0</v>
      </c>
      <c r="EQ56" s="290">
        <v>0</v>
      </c>
      <c r="ER56" s="290">
        <v>0</v>
      </c>
      <c r="ES56" s="290">
        <v>20</v>
      </c>
      <c r="ET56" s="290">
        <v>0</v>
      </c>
      <c r="EU56" s="290">
        <v>0</v>
      </c>
      <c r="EV56" s="290">
        <v>0</v>
      </c>
      <c r="EW56" s="290">
        <v>0</v>
      </c>
      <c r="EY56" s="290">
        <v>20</v>
      </c>
      <c r="EZ56" s="290">
        <v>0</v>
      </c>
      <c r="FA56" s="290">
        <v>0</v>
      </c>
      <c r="FB56" s="290">
        <v>20</v>
      </c>
      <c r="FC56" s="290">
        <v>0</v>
      </c>
      <c r="FD56" s="290">
        <v>0</v>
      </c>
      <c r="FE56" s="290">
        <v>20</v>
      </c>
      <c r="FF56" s="290">
        <v>0</v>
      </c>
      <c r="FG56" s="290">
        <v>0</v>
      </c>
      <c r="FH56" s="290">
        <v>20</v>
      </c>
      <c r="FI56" s="290">
        <v>0</v>
      </c>
      <c r="FJ56" s="290">
        <v>0</v>
      </c>
      <c r="FL56" s="290">
        <v>20</v>
      </c>
      <c r="FM56" s="290">
        <v>0</v>
      </c>
      <c r="FN56" s="290">
        <v>0</v>
      </c>
      <c r="FO56" s="290">
        <v>20</v>
      </c>
      <c r="FP56" s="290">
        <v>0</v>
      </c>
      <c r="FQ56" s="290">
        <v>0</v>
      </c>
      <c r="FR56" s="290">
        <v>20</v>
      </c>
      <c r="FS56" s="290">
        <v>0</v>
      </c>
      <c r="FT56" s="290">
        <v>0</v>
      </c>
      <c r="FU56" s="290">
        <v>20</v>
      </c>
      <c r="FV56" s="290">
        <v>0</v>
      </c>
      <c r="FW56" s="290">
        <v>0</v>
      </c>
      <c r="FX56" s="398"/>
      <c r="FY56" s="243">
        <v>3.5</v>
      </c>
      <c r="FZ56" s="49">
        <v>4.125</v>
      </c>
      <c r="GA56" s="49">
        <v>5.25</v>
      </c>
      <c r="GB56" s="49">
        <v>4.75</v>
      </c>
      <c r="GC56"/>
      <c r="GD56"/>
      <c r="GE56"/>
      <c r="GF56"/>
      <c r="GG56"/>
      <c r="GH56" s="49">
        <f t="shared" si="71"/>
        <v>3.8125</v>
      </c>
      <c r="GI56" s="49">
        <f t="shared" si="72"/>
        <v>5</v>
      </c>
      <c r="GJ56" s="49">
        <f t="shared" si="73"/>
        <v>-1.1875</v>
      </c>
    </row>
    <row r="57" spans="1:192">
      <c r="A57" s="289" t="s">
        <v>1155</v>
      </c>
      <c r="B57" s="290">
        <v>6</v>
      </c>
      <c r="C57" s="290">
        <v>8</v>
      </c>
      <c r="D57" s="290" t="s">
        <v>597</v>
      </c>
      <c r="F57" s="290" t="s">
        <v>577</v>
      </c>
      <c r="G57" s="290" t="s">
        <v>394</v>
      </c>
      <c r="H57" s="290" t="s">
        <v>392</v>
      </c>
      <c r="I57" s="290" t="s">
        <v>393</v>
      </c>
      <c r="J57" s="290" t="s">
        <v>142</v>
      </c>
      <c r="K57" s="290" t="s">
        <v>102</v>
      </c>
      <c r="L57" s="328" t="s">
        <v>103</v>
      </c>
      <c r="M57" s="343" t="s">
        <v>379</v>
      </c>
      <c r="N57" s="289">
        <v>6</v>
      </c>
      <c r="O57" s="290">
        <v>6</v>
      </c>
      <c r="P57" s="290">
        <v>4</v>
      </c>
      <c r="Q57" s="290">
        <v>5</v>
      </c>
      <c r="R57" s="290">
        <f t="shared" si="23"/>
        <v>6</v>
      </c>
      <c r="S57" s="290">
        <f t="shared" si="24"/>
        <v>5</v>
      </c>
      <c r="T57" s="290">
        <f t="shared" si="25"/>
        <v>6</v>
      </c>
      <c r="V57" s="290">
        <f t="shared" si="56"/>
        <v>0</v>
      </c>
      <c r="X57" s="290">
        <v>4.5</v>
      </c>
      <c r="Y57" s="290">
        <f t="shared" si="26"/>
        <v>5.5</v>
      </c>
      <c r="Z57" s="291">
        <f t="shared" si="57"/>
        <v>-1</v>
      </c>
      <c r="AA57" s="361"/>
      <c r="AB57" s="349">
        <v>6</v>
      </c>
      <c r="AC57" s="290">
        <v>5</v>
      </c>
      <c r="AD57" s="290">
        <v>5</v>
      </c>
      <c r="AE57" s="290">
        <v>6</v>
      </c>
      <c r="AF57" s="290">
        <v>5</v>
      </c>
      <c r="AG57" s="290">
        <v>5</v>
      </c>
      <c r="AH57" s="290">
        <v>6</v>
      </c>
      <c r="AJ57" s="290">
        <f t="shared" si="58"/>
        <v>0</v>
      </c>
      <c r="AL57" s="290">
        <v>5.5</v>
      </c>
      <c r="AM57" s="290">
        <f t="shared" si="27"/>
        <v>5.5</v>
      </c>
      <c r="AN57" s="291">
        <f t="shared" si="28"/>
        <v>0</v>
      </c>
      <c r="AO57" s="361"/>
      <c r="AP57" s="349">
        <v>2</v>
      </c>
      <c r="AQ57" s="290">
        <v>2</v>
      </c>
      <c r="AR57" s="290">
        <v>2</v>
      </c>
      <c r="AS57" s="290">
        <v>2</v>
      </c>
      <c r="AT57" s="290">
        <v>2</v>
      </c>
      <c r="AU57" s="290">
        <v>2</v>
      </c>
      <c r="AW57" s="290">
        <f t="shared" si="29"/>
        <v>0</v>
      </c>
      <c r="AY57" s="290">
        <v>2</v>
      </c>
      <c r="AZ57" s="290">
        <f t="shared" si="30"/>
        <v>2</v>
      </c>
      <c r="BA57" s="291">
        <f t="shared" si="31"/>
        <v>0</v>
      </c>
      <c r="BB57" s="361"/>
      <c r="BC57" s="355">
        <v>25.627450980392158</v>
      </c>
      <c r="BD57" s="295">
        <v>14.96078431372549</v>
      </c>
      <c r="BE57" s="295">
        <v>3.8823529411764706</v>
      </c>
      <c r="BF57" s="295">
        <v>2.4313725490196076</v>
      </c>
      <c r="BG57" s="295">
        <v>2.6666666666666665</v>
      </c>
      <c r="BH57" s="298">
        <v>3.8823529411764706</v>
      </c>
      <c r="BI57" s="298">
        <v>14.019607843137255</v>
      </c>
      <c r="BJ57" s="298">
        <v>9.3333333333333339</v>
      </c>
      <c r="BL57" s="355">
        <v>1.4253295938465464</v>
      </c>
      <c r="BM57" s="295">
        <v>1.2030542287912649</v>
      </c>
      <c r="BN57" s="295">
        <v>0.68862917099779997</v>
      </c>
      <c r="BO57" s="295">
        <v>0.53546787258835804</v>
      </c>
      <c r="BP57" s="295">
        <v>0.56427143043856254</v>
      </c>
      <c r="BQ57" s="295">
        <f t="shared" si="32"/>
        <v>0.68862917099779997</v>
      </c>
      <c r="BR57" s="295">
        <f t="shared" si="32"/>
        <v>1.1766585935346676</v>
      </c>
      <c r="BS57" s="295">
        <f t="shared" si="32"/>
        <v>1.0142404391146103</v>
      </c>
      <c r="BT57" s="295"/>
      <c r="BU57" s="295">
        <f t="shared" si="33"/>
        <v>0</v>
      </c>
      <c r="BW57" s="295">
        <f t="shared" si="13"/>
        <v>0.78519021292890112</v>
      </c>
      <c r="BX57" s="295">
        <f t="shared" si="14"/>
        <v>1.386551419742625</v>
      </c>
      <c r="BY57" s="292">
        <f t="shared" si="59"/>
        <v>-0.60136120681372385</v>
      </c>
      <c r="BZ57" s="361"/>
      <c r="CA57" s="355">
        <v>5.6923076923076925</v>
      </c>
      <c r="CB57" s="295">
        <v>5.8461538461538458</v>
      </c>
      <c r="CC57" s="295">
        <v>2</v>
      </c>
      <c r="CD57" s="295">
        <v>1.3846153846153846</v>
      </c>
      <c r="CE57" s="295">
        <v>5.9230769230769234</v>
      </c>
      <c r="CF57" s="295">
        <v>6.1538461538461542</v>
      </c>
      <c r="CG57" s="295">
        <v>1.7692307692307692</v>
      </c>
      <c r="CH57" s="295">
        <v>1.9230769230769231</v>
      </c>
      <c r="CI57" s="295"/>
      <c r="CJ57" s="295">
        <f t="shared" si="60"/>
        <v>5.7692307692307692</v>
      </c>
      <c r="CK57" s="295">
        <f t="shared" si="61"/>
        <v>1.6923076923076923</v>
      </c>
      <c r="CL57" s="292">
        <f t="shared" si="62"/>
        <v>4.0769230769230766</v>
      </c>
      <c r="CM57" s="295">
        <f t="shared" si="63"/>
        <v>6.0384615384615383</v>
      </c>
      <c r="CN57" s="295">
        <f t="shared" si="64"/>
        <v>1.8461538461538463</v>
      </c>
      <c r="CO57" s="292">
        <f t="shared" si="65"/>
        <v>4.1923076923076916</v>
      </c>
      <c r="CP57" s="361"/>
      <c r="CQ57" s="355"/>
      <c r="CR57" s="295"/>
      <c r="CS57" s="295"/>
      <c r="CT57" s="295"/>
      <c r="CU57" s="295">
        <v>4.333333333333333</v>
      </c>
      <c r="CV57" s="295">
        <v>3.75</v>
      </c>
      <c r="CW57" s="295">
        <v>2.5</v>
      </c>
      <c r="CX57" s="295">
        <v>3.1818181818181817</v>
      </c>
      <c r="CY57" s="295"/>
      <c r="CZ57" s="295"/>
      <c r="DA57" s="295"/>
      <c r="DB57" s="292"/>
      <c r="DC57" s="302">
        <f t="shared" si="66"/>
        <v>4.333333333333333</v>
      </c>
      <c r="DD57" s="302">
        <f t="shared" si="67"/>
        <v>2.8409090909090908</v>
      </c>
      <c r="DE57" s="292">
        <f t="shared" si="68"/>
        <v>1.4924242424242422</v>
      </c>
      <c r="DG57" s="361"/>
      <c r="DH57" s="295">
        <f t="shared" si="34"/>
        <v>0.31756042929152134</v>
      </c>
      <c r="DI57" s="295">
        <f t="shared" si="34"/>
        <v>0.45102681179626242</v>
      </c>
      <c r="DJ57" s="292">
        <f t="shared" si="35"/>
        <v>0.38429362054389188</v>
      </c>
      <c r="DK57" s="295">
        <f t="shared" si="36"/>
        <v>0</v>
      </c>
      <c r="DL57" s="295">
        <f t="shared" si="36"/>
        <v>0</v>
      </c>
      <c r="DM57" s="292">
        <f t="shared" si="37"/>
        <v>0</v>
      </c>
      <c r="DN57" s="297">
        <f t="shared" si="38"/>
        <v>0.38429362054389188</v>
      </c>
      <c r="DO57" s="295">
        <f t="shared" si="39"/>
        <v>0</v>
      </c>
      <c r="DP57" s="295">
        <f t="shared" si="39"/>
        <v>0</v>
      </c>
      <c r="DQ57" s="295">
        <f t="shared" si="39"/>
        <v>0</v>
      </c>
      <c r="DR57" s="295">
        <f t="shared" si="39"/>
        <v>0</v>
      </c>
      <c r="DS57" s="292">
        <f t="shared" si="40"/>
        <v>0</v>
      </c>
      <c r="DT57" s="295">
        <f t="shared" si="41"/>
        <v>0</v>
      </c>
      <c r="DU57" s="295">
        <f t="shared" si="41"/>
        <v>0</v>
      </c>
      <c r="DV57" s="295">
        <f t="shared" si="41"/>
        <v>0</v>
      </c>
      <c r="DW57" s="295">
        <f t="shared" si="41"/>
        <v>0</v>
      </c>
      <c r="DX57" s="292">
        <f t="shared" si="42"/>
        <v>0</v>
      </c>
      <c r="DY57" s="297">
        <f t="shared" si="43"/>
        <v>0</v>
      </c>
      <c r="DZ57" s="361"/>
      <c r="EA57" s="295">
        <f t="shared" si="69"/>
        <v>2.5</v>
      </c>
      <c r="EB57" s="295">
        <f t="shared" si="70"/>
        <v>5</v>
      </c>
      <c r="EC57" s="295">
        <f t="shared" si="46"/>
        <v>0</v>
      </c>
      <c r="ED57" s="295">
        <f t="shared" si="47"/>
        <v>0</v>
      </c>
      <c r="EE57" s="295">
        <f t="shared" si="48"/>
        <v>0</v>
      </c>
      <c r="EF57" s="295">
        <f t="shared" si="49"/>
        <v>0</v>
      </c>
      <c r="EG57" s="295">
        <f t="shared" si="50"/>
        <v>0</v>
      </c>
      <c r="EH57" s="295">
        <f t="shared" si="51"/>
        <v>0</v>
      </c>
      <c r="EI57" s="295">
        <f t="shared" si="52"/>
        <v>0</v>
      </c>
      <c r="EJ57" s="295">
        <f t="shared" si="53"/>
        <v>0</v>
      </c>
      <c r="EK57" s="295">
        <f t="shared" si="54"/>
        <v>0</v>
      </c>
      <c r="EL57" s="295">
        <f t="shared" si="55"/>
        <v>0</v>
      </c>
      <c r="EN57" s="290">
        <v>20</v>
      </c>
      <c r="EO57" s="290">
        <v>1</v>
      </c>
      <c r="EP57" s="290">
        <v>1</v>
      </c>
      <c r="EQ57" s="290">
        <v>0</v>
      </c>
      <c r="ER57" s="290">
        <v>0</v>
      </c>
      <c r="ES57" s="290">
        <v>20</v>
      </c>
      <c r="ET57" s="290">
        <v>0</v>
      </c>
      <c r="EU57" s="290">
        <v>1</v>
      </c>
      <c r="EV57" s="290">
        <v>0</v>
      </c>
      <c r="EW57" s="290">
        <v>0</v>
      </c>
      <c r="EY57" s="290">
        <v>20</v>
      </c>
      <c r="EZ57" s="290">
        <v>0</v>
      </c>
      <c r="FA57" s="290">
        <v>0</v>
      </c>
      <c r="FB57" s="290">
        <v>20</v>
      </c>
      <c r="FC57" s="290">
        <v>0</v>
      </c>
      <c r="FD57" s="290">
        <v>0</v>
      </c>
      <c r="FE57" s="290">
        <v>20</v>
      </c>
      <c r="FF57" s="290">
        <v>0</v>
      </c>
      <c r="FG57" s="290">
        <v>0</v>
      </c>
      <c r="FH57" s="290">
        <v>20</v>
      </c>
      <c r="FI57" s="290">
        <v>0</v>
      </c>
      <c r="FJ57" s="290">
        <v>0</v>
      </c>
      <c r="FL57" s="290">
        <v>20</v>
      </c>
      <c r="FM57" s="290">
        <v>0</v>
      </c>
      <c r="FN57" s="290">
        <v>0</v>
      </c>
      <c r="FO57" s="290">
        <v>20</v>
      </c>
      <c r="FP57" s="290">
        <v>0</v>
      </c>
      <c r="FQ57" s="290">
        <v>0</v>
      </c>
      <c r="FR57" s="290">
        <v>20</v>
      </c>
      <c r="FS57" s="290">
        <v>0</v>
      </c>
      <c r="FT57" s="290">
        <v>0</v>
      </c>
      <c r="FU57" s="290">
        <v>20</v>
      </c>
      <c r="FV57" s="290">
        <v>0</v>
      </c>
      <c r="FW57" s="290">
        <v>0</v>
      </c>
      <c r="FX57" s="398"/>
      <c r="FY57" s="243">
        <v>3.9375</v>
      </c>
      <c r="FZ57" s="49">
        <v>4.75</v>
      </c>
      <c r="GA57" s="49">
        <v>5.1875</v>
      </c>
      <c r="GB57" s="49">
        <v>5.125</v>
      </c>
      <c r="GC57"/>
      <c r="GD57"/>
      <c r="GE57"/>
      <c r="GF57"/>
      <c r="GG57"/>
      <c r="GH57" s="49">
        <f t="shared" si="71"/>
        <v>4.34375</v>
      </c>
      <c r="GI57" s="49">
        <f t="shared" si="72"/>
        <v>5.15625</v>
      </c>
      <c r="GJ57" s="49">
        <f t="shared" si="73"/>
        <v>-0.8125</v>
      </c>
    </row>
    <row r="58" spans="1:192">
      <c r="A58" s="289" t="s">
        <v>1155</v>
      </c>
      <c r="B58" s="290">
        <v>7</v>
      </c>
      <c r="C58" s="290">
        <v>19</v>
      </c>
      <c r="D58" s="290" t="s">
        <v>72</v>
      </c>
      <c r="F58" s="290" t="s">
        <v>576</v>
      </c>
      <c r="G58" s="290" t="s">
        <v>438</v>
      </c>
      <c r="H58" s="290" t="s">
        <v>73</v>
      </c>
      <c r="I58" s="290" t="s">
        <v>74</v>
      </c>
      <c r="J58" s="290" t="s">
        <v>584</v>
      </c>
      <c r="K58" s="290" t="s">
        <v>60</v>
      </c>
      <c r="L58" s="328" t="s">
        <v>31</v>
      </c>
      <c r="M58" s="343" t="s">
        <v>379</v>
      </c>
      <c r="N58" s="289">
        <v>2</v>
      </c>
      <c r="O58" s="290">
        <v>8</v>
      </c>
      <c r="P58" s="290">
        <v>6</v>
      </c>
      <c r="Q58" s="290">
        <v>7</v>
      </c>
      <c r="R58" s="290">
        <f t="shared" si="23"/>
        <v>8</v>
      </c>
      <c r="S58" s="290">
        <f t="shared" si="24"/>
        <v>7</v>
      </c>
      <c r="T58" s="290">
        <f t="shared" si="25"/>
        <v>8</v>
      </c>
      <c r="V58" s="290">
        <f t="shared" si="56"/>
        <v>0</v>
      </c>
      <c r="X58" s="290">
        <v>6.5</v>
      </c>
      <c r="Y58" s="290">
        <f t="shared" si="26"/>
        <v>7.5</v>
      </c>
      <c r="Z58" s="291">
        <f t="shared" si="57"/>
        <v>-1</v>
      </c>
      <c r="AA58" s="361"/>
      <c r="AB58" s="349">
        <v>3</v>
      </c>
      <c r="AC58" s="290">
        <v>8</v>
      </c>
      <c r="AD58" s="290">
        <v>6</v>
      </c>
      <c r="AE58" s="290">
        <v>7</v>
      </c>
      <c r="AF58" s="290">
        <v>8</v>
      </c>
      <c r="AG58" s="290">
        <v>8</v>
      </c>
      <c r="AH58" s="290">
        <v>9</v>
      </c>
      <c r="AJ58" s="290">
        <f t="shared" si="58"/>
        <v>0</v>
      </c>
      <c r="AL58" s="290">
        <v>6.5</v>
      </c>
      <c r="AM58" s="290">
        <f t="shared" si="27"/>
        <v>8.5</v>
      </c>
      <c r="AN58" s="291">
        <f t="shared" si="28"/>
        <v>-2</v>
      </c>
      <c r="AO58" s="361"/>
      <c r="AP58" s="349">
        <v>3</v>
      </c>
      <c r="AQ58" s="290">
        <v>3</v>
      </c>
      <c r="AR58" s="290">
        <v>2</v>
      </c>
      <c r="AS58" s="290">
        <v>3</v>
      </c>
      <c r="AT58" s="290">
        <v>2</v>
      </c>
      <c r="AU58" s="290">
        <v>2</v>
      </c>
      <c r="AW58" s="290">
        <f t="shared" si="29"/>
        <v>0</v>
      </c>
      <c r="AY58" s="290">
        <v>2.5</v>
      </c>
      <c r="AZ58" s="290">
        <f t="shared" si="30"/>
        <v>2</v>
      </c>
      <c r="BA58" s="291">
        <f t="shared" si="31"/>
        <v>0.5</v>
      </c>
      <c r="BB58" s="361"/>
      <c r="BC58" s="355">
        <v>9.6666666666666661</v>
      </c>
      <c r="BD58" s="295">
        <v>1212.8431372549019</v>
      </c>
      <c r="BE58" s="295">
        <v>3.1372549019607843</v>
      </c>
      <c r="BF58" s="295">
        <v>1</v>
      </c>
      <c r="BG58" s="295">
        <v>0.33333333333333331</v>
      </c>
      <c r="BH58" s="298">
        <v>3.1372549019607843</v>
      </c>
      <c r="BI58" s="298">
        <v>0.86274509803921573</v>
      </c>
      <c r="BJ58" s="298">
        <v>3.9215686274509803E-2</v>
      </c>
      <c r="BL58" s="355">
        <v>1.0280287236002434</v>
      </c>
      <c r="BM58" s="295">
        <v>3.0841625672777613</v>
      </c>
      <c r="BN58" s="295">
        <v>0.61671227919975624</v>
      </c>
      <c r="BO58" s="295">
        <v>0.3010299956639812</v>
      </c>
      <c r="BP58" s="295">
        <v>0.12493873660829993</v>
      </c>
      <c r="BQ58" s="295">
        <f t="shared" si="32"/>
        <v>0.61671227919975624</v>
      </c>
      <c r="BR58" s="295">
        <f t="shared" si="32"/>
        <v>0.2701534291909114</v>
      </c>
      <c r="BS58" s="295">
        <f t="shared" si="32"/>
        <v>1.6705693502852715E-2</v>
      </c>
      <c r="BT58" s="295"/>
      <c r="BU58" s="295">
        <f t="shared" si="33"/>
        <v>0</v>
      </c>
      <c r="BW58" s="295">
        <f t="shared" si="13"/>
        <v>0.36797678529459432</v>
      </c>
      <c r="BX58" s="295">
        <f t="shared" si="14"/>
        <v>0.27920155816830844</v>
      </c>
      <c r="BY58" s="292">
        <f t="shared" si="59"/>
        <v>8.8775227126285883E-2</v>
      </c>
      <c r="BZ58" s="361"/>
      <c r="CA58" s="355">
        <v>6.4615384615384617</v>
      </c>
      <c r="CB58" s="295">
        <v>6.615384615384615</v>
      </c>
      <c r="CC58" s="295">
        <v>5</v>
      </c>
      <c r="CD58" s="295">
        <v>5.0769230769230766</v>
      </c>
      <c r="CE58" s="295">
        <v>6.4615384615384617</v>
      </c>
      <c r="CF58" s="295">
        <v>6.7692307692307692</v>
      </c>
      <c r="CG58" s="295">
        <v>4.615384615384615</v>
      </c>
      <c r="CH58" s="295">
        <v>5.1538461538461542</v>
      </c>
      <c r="CI58" s="295"/>
      <c r="CJ58" s="295">
        <f t="shared" si="60"/>
        <v>6.5384615384615383</v>
      </c>
      <c r="CK58" s="295">
        <f t="shared" si="61"/>
        <v>5.0384615384615383</v>
      </c>
      <c r="CL58" s="292">
        <f t="shared" si="62"/>
        <v>1.5</v>
      </c>
      <c r="CM58" s="295">
        <f t="shared" si="63"/>
        <v>6.615384615384615</v>
      </c>
      <c r="CN58" s="295">
        <f t="shared" si="64"/>
        <v>4.884615384615385</v>
      </c>
      <c r="CO58" s="292">
        <f t="shared" si="65"/>
        <v>1.7307692307692299</v>
      </c>
      <c r="CP58" s="361"/>
      <c r="CQ58" s="355"/>
      <c r="CR58" s="295"/>
      <c r="CS58" s="295"/>
      <c r="CT58" s="295"/>
      <c r="CU58" s="295">
        <v>4.416666666666667</v>
      </c>
      <c r="CV58" s="295">
        <v>4</v>
      </c>
      <c r="CW58" s="295">
        <v>3.6363636363636362</v>
      </c>
      <c r="CX58" s="295">
        <v>2.8333333333333335</v>
      </c>
      <c r="CY58" s="295"/>
      <c r="CZ58" s="295"/>
      <c r="DA58" s="295"/>
      <c r="DB58" s="292"/>
      <c r="DC58" s="302">
        <f t="shared" si="66"/>
        <v>4.416666666666667</v>
      </c>
      <c r="DD58" s="302">
        <f t="shared" si="67"/>
        <v>3.2348484848484849</v>
      </c>
      <c r="DE58" s="292">
        <f t="shared" si="68"/>
        <v>1.1818181818181821</v>
      </c>
      <c r="DG58" s="361"/>
      <c r="DH58" s="295">
        <f t="shared" si="34"/>
        <v>0</v>
      </c>
      <c r="DI58" s="295">
        <f t="shared" si="34"/>
        <v>0</v>
      </c>
      <c r="DJ58" s="292">
        <f t="shared" si="35"/>
        <v>0</v>
      </c>
      <c r="DK58" s="295">
        <f t="shared" si="36"/>
        <v>0</v>
      </c>
      <c r="DL58" s="295">
        <f t="shared" si="36"/>
        <v>0</v>
      </c>
      <c r="DM58" s="292">
        <f t="shared" si="37"/>
        <v>0</v>
      </c>
      <c r="DN58" s="297">
        <f t="shared" si="38"/>
        <v>0</v>
      </c>
      <c r="DO58" s="295">
        <f t="shared" si="39"/>
        <v>1.1592794807274085</v>
      </c>
      <c r="DP58" s="295">
        <f t="shared" si="39"/>
        <v>0</v>
      </c>
      <c r="DQ58" s="295">
        <f t="shared" si="39"/>
        <v>1.0471975511965979</v>
      </c>
      <c r="DR58" s="295">
        <f t="shared" si="39"/>
        <v>0.72273424781341566</v>
      </c>
      <c r="DS58" s="292">
        <f t="shared" si="40"/>
        <v>0.73230281993435542</v>
      </c>
      <c r="DT58" s="295">
        <f t="shared" si="41"/>
        <v>0</v>
      </c>
      <c r="DU58" s="295">
        <f t="shared" si="41"/>
        <v>0</v>
      </c>
      <c r="DV58" s="295">
        <f t="shared" si="41"/>
        <v>0</v>
      </c>
      <c r="DW58" s="295">
        <f t="shared" si="41"/>
        <v>0</v>
      </c>
      <c r="DX58" s="292">
        <f t="shared" si="42"/>
        <v>0</v>
      </c>
      <c r="DY58" s="297">
        <f t="shared" si="43"/>
        <v>0.73230281993435542</v>
      </c>
      <c r="DZ58" s="361"/>
      <c r="EA58" s="295">
        <f t="shared" si="69"/>
        <v>0</v>
      </c>
      <c r="EB58" s="295">
        <f t="shared" si="70"/>
        <v>0</v>
      </c>
      <c r="EC58" s="295">
        <f t="shared" si="46"/>
        <v>0</v>
      </c>
      <c r="ED58" s="295">
        <f t="shared" si="47"/>
        <v>0</v>
      </c>
      <c r="EE58" s="295">
        <f t="shared" si="48"/>
        <v>30</v>
      </c>
      <c r="EF58" s="295">
        <f t="shared" si="49"/>
        <v>0</v>
      </c>
      <c r="EG58" s="295">
        <f t="shared" si="50"/>
        <v>25</v>
      </c>
      <c r="EH58" s="295">
        <f t="shared" si="51"/>
        <v>12.5</v>
      </c>
      <c r="EI58" s="295">
        <f t="shared" si="52"/>
        <v>0</v>
      </c>
      <c r="EJ58" s="295">
        <f t="shared" si="53"/>
        <v>0</v>
      </c>
      <c r="EK58" s="295">
        <f t="shared" si="54"/>
        <v>0</v>
      </c>
      <c r="EL58" s="295">
        <f t="shared" si="55"/>
        <v>0</v>
      </c>
      <c r="EN58" s="290">
        <v>20</v>
      </c>
      <c r="EO58" s="290">
        <v>0</v>
      </c>
      <c r="EP58" s="290">
        <v>0</v>
      </c>
      <c r="EQ58" s="290">
        <v>0</v>
      </c>
      <c r="ER58" s="290">
        <v>0</v>
      </c>
      <c r="ES58" s="290">
        <v>20</v>
      </c>
      <c r="ET58" s="290">
        <v>0</v>
      </c>
      <c r="EU58" s="290">
        <v>0</v>
      </c>
      <c r="EV58" s="290">
        <v>0</v>
      </c>
      <c r="EW58" s="290">
        <v>0</v>
      </c>
      <c r="EY58" s="290">
        <v>20</v>
      </c>
      <c r="EZ58" s="290">
        <v>8</v>
      </c>
      <c r="FA58" s="290">
        <v>0</v>
      </c>
      <c r="FB58" s="290">
        <v>20</v>
      </c>
      <c r="FC58" s="290">
        <v>4</v>
      </c>
      <c r="FD58" s="290">
        <v>0</v>
      </c>
      <c r="FE58" s="290">
        <v>20</v>
      </c>
      <c r="FF58" s="290">
        <v>7</v>
      </c>
      <c r="FG58" s="290">
        <v>4</v>
      </c>
      <c r="FH58" s="290">
        <v>20</v>
      </c>
      <c r="FI58" s="290">
        <v>3</v>
      </c>
      <c r="FJ58" s="290">
        <v>1</v>
      </c>
      <c r="FL58" s="290">
        <v>20</v>
      </c>
      <c r="FM58" s="290">
        <v>0</v>
      </c>
      <c r="FN58" s="290">
        <v>0</v>
      </c>
      <c r="FO58" s="290">
        <v>20</v>
      </c>
      <c r="FP58" s="290">
        <v>0</v>
      </c>
      <c r="FQ58" s="290">
        <v>0</v>
      </c>
      <c r="FR58" s="290">
        <v>20</v>
      </c>
      <c r="FS58" s="290">
        <v>0</v>
      </c>
      <c r="FT58" s="290">
        <v>0</v>
      </c>
      <c r="FU58" s="290">
        <v>20</v>
      </c>
      <c r="FV58" s="290">
        <v>0</v>
      </c>
      <c r="FW58" s="290">
        <v>0</v>
      </c>
      <c r="FX58" s="398"/>
      <c r="FY58" s="243">
        <v>4.875</v>
      </c>
      <c r="FZ58" s="49">
        <v>6</v>
      </c>
      <c r="GA58" s="49">
        <v>5.9375</v>
      </c>
      <c r="GB58" s="49">
        <v>5.625</v>
      </c>
      <c r="GC58"/>
      <c r="GD58"/>
      <c r="GE58"/>
      <c r="GF58"/>
      <c r="GG58"/>
      <c r="GH58" s="49">
        <f t="shared" si="71"/>
        <v>5.4375</v>
      </c>
      <c r="GI58" s="49">
        <f t="shared" si="72"/>
        <v>5.78125</v>
      </c>
      <c r="GJ58" s="49">
        <f t="shared" si="73"/>
        <v>-0.34375</v>
      </c>
    </row>
    <row r="59" spans="1:192">
      <c r="A59" s="289" t="s">
        <v>1155</v>
      </c>
      <c r="B59" s="290">
        <v>8</v>
      </c>
      <c r="C59" s="290">
        <v>39</v>
      </c>
      <c r="D59" s="290" t="s">
        <v>361</v>
      </c>
      <c r="F59" s="290" t="s">
        <v>500</v>
      </c>
      <c r="G59" s="290" t="s">
        <v>520</v>
      </c>
      <c r="H59" s="290" t="s">
        <v>521</v>
      </c>
      <c r="I59" s="290" t="s">
        <v>362</v>
      </c>
      <c r="J59" s="290" t="s">
        <v>0</v>
      </c>
      <c r="K59" s="290" t="s">
        <v>582</v>
      </c>
      <c r="L59" s="328" t="s">
        <v>583</v>
      </c>
      <c r="M59" s="343" t="s">
        <v>379</v>
      </c>
      <c r="N59" s="289">
        <v>5</v>
      </c>
      <c r="O59" s="290">
        <v>9</v>
      </c>
      <c r="P59" s="290">
        <v>4</v>
      </c>
      <c r="Q59" s="290">
        <v>5</v>
      </c>
      <c r="R59" s="290">
        <f t="shared" si="23"/>
        <v>7</v>
      </c>
      <c r="S59" s="290">
        <f t="shared" si="24"/>
        <v>8</v>
      </c>
      <c r="T59" s="290">
        <f t="shared" si="25"/>
        <v>9</v>
      </c>
      <c r="V59" s="290">
        <f t="shared" si="56"/>
        <v>2</v>
      </c>
      <c r="X59" s="290">
        <v>4.5</v>
      </c>
      <c r="Y59" s="290">
        <f t="shared" si="26"/>
        <v>8.5</v>
      </c>
      <c r="Z59" s="291">
        <f t="shared" si="57"/>
        <v>-4</v>
      </c>
      <c r="AA59" s="361"/>
      <c r="AB59" s="349">
        <v>4</v>
      </c>
      <c r="AC59" s="290">
        <v>6</v>
      </c>
      <c r="AD59" s="290">
        <v>3</v>
      </c>
      <c r="AE59" s="290">
        <v>4</v>
      </c>
      <c r="AF59" s="290">
        <v>7</v>
      </c>
      <c r="AG59" s="290">
        <v>6</v>
      </c>
      <c r="AH59" s="290">
        <v>7</v>
      </c>
      <c r="AJ59" s="290">
        <f t="shared" si="58"/>
        <v>-1</v>
      </c>
      <c r="AL59" s="290">
        <v>3.5</v>
      </c>
      <c r="AM59" s="290">
        <f t="shared" si="27"/>
        <v>6.5</v>
      </c>
      <c r="AN59" s="291">
        <f t="shared" si="28"/>
        <v>-3</v>
      </c>
      <c r="AO59" s="361"/>
      <c r="AP59" s="349">
        <v>2</v>
      </c>
      <c r="AQ59" s="290">
        <v>1</v>
      </c>
      <c r="AR59" s="290">
        <v>1</v>
      </c>
      <c r="AS59" s="290">
        <v>2</v>
      </c>
      <c r="AT59" s="290">
        <v>2</v>
      </c>
      <c r="AU59" s="290">
        <v>2</v>
      </c>
      <c r="AW59" s="290">
        <f t="shared" si="29"/>
        <v>0</v>
      </c>
      <c r="AY59" s="290">
        <v>1</v>
      </c>
      <c r="AZ59" s="290">
        <f t="shared" si="30"/>
        <v>2</v>
      </c>
      <c r="BA59" s="291">
        <f t="shared" si="31"/>
        <v>-1</v>
      </c>
      <c r="BB59" s="361"/>
      <c r="BC59" s="355">
        <v>85.843137254901961</v>
      </c>
      <c r="BD59" s="295">
        <v>59.137254901960787</v>
      </c>
      <c r="BE59" s="295">
        <v>1.392156862745098</v>
      </c>
      <c r="BF59" s="295">
        <v>0.47058823529411764</v>
      </c>
      <c r="BG59" s="295">
        <v>5.8823529411764705E-2</v>
      </c>
      <c r="BH59" s="298">
        <v>2.1372549019607843</v>
      </c>
      <c r="BI59" s="298">
        <v>24.313725490196077</v>
      </c>
      <c r="BJ59" s="298">
        <v>11.274509803921569</v>
      </c>
      <c r="BL59" s="355">
        <v>1.9387355041868224</v>
      </c>
      <c r="BM59" s="295">
        <v>1.7791435998845491</v>
      </c>
      <c r="BN59" s="295">
        <v>0.37878965457681185</v>
      </c>
      <c r="BO59" s="295">
        <v>0.16749108729376372</v>
      </c>
      <c r="BP59" s="295">
        <v>2.4823583725032145E-2</v>
      </c>
      <c r="BQ59" s="295">
        <f t="shared" si="32"/>
        <v>0.49654980655798842</v>
      </c>
      <c r="BR59" s="295">
        <f t="shared" si="32"/>
        <v>1.4033560661684839</v>
      </c>
      <c r="BS59" s="295">
        <f t="shared" si="32"/>
        <v>1.0890041571124933</v>
      </c>
      <c r="BT59" s="295"/>
      <c r="BU59" s="295">
        <f t="shared" si="33"/>
        <v>-0.11776015198117656</v>
      </c>
      <c r="BW59" s="295">
        <f t="shared" si="13"/>
        <v>0.18452442659254401</v>
      </c>
      <c r="BX59" s="295">
        <f t="shared" si="14"/>
        <v>1.5633414633125446</v>
      </c>
      <c r="BY59" s="292">
        <f t="shared" si="59"/>
        <v>-1.3788170367200006</v>
      </c>
      <c r="BZ59" s="361"/>
      <c r="CA59" s="355">
        <v>5.4615384615384617</v>
      </c>
      <c r="CB59" s="295">
        <v>6.3076923076923075</v>
      </c>
      <c r="CC59" s="295">
        <v>3.7692307692307692</v>
      </c>
      <c r="CD59" s="295">
        <v>3.6153846153846154</v>
      </c>
      <c r="CE59" s="295">
        <v>6.7692307692307692</v>
      </c>
      <c r="CF59" s="295">
        <v>6.1538461538461542</v>
      </c>
      <c r="CG59" s="295">
        <v>3.1538461538461537</v>
      </c>
      <c r="CH59" s="295">
        <v>2.8461538461538463</v>
      </c>
      <c r="CI59" s="295"/>
      <c r="CJ59" s="295">
        <f t="shared" si="60"/>
        <v>5.884615384615385</v>
      </c>
      <c r="CK59" s="295">
        <f t="shared" si="61"/>
        <v>3.6923076923076925</v>
      </c>
      <c r="CL59" s="292">
        <f t="shared" si="62"/>
        <v>2.1923076923076925</v>
      </c>
      <c r="CM59" s="295">
        <f t="shared" si="63"/>
        <v>6.4615384615384617</v>
      </c>
      <c r="CN59" s="295">
        <f t="shared" si="64"/>
        <v>3</v>
      </c>
      <c r="CO59" s="292">
        <f t="shared" si="65"/>
        <v>3.4615384615384617</v>
      </c>
      <c r="CP59" s="361"/>
      <c r="CQ59" s="355"/>
      <c r="CR59" s="295"/>
      <c r="CS59" s="295"/>
      <c r="CT59" s="295"/>
      <c r="CU59" s="295">
        <v>4.666666666666667</v>
      </c>
      <c r="CV59" s="295">
        <v>4.0909090909090908</v>
      </c>
      <c r="CW59" s="295">
        <v>2.75</v>
      </c>
      <c r="CX59" s="295">
        <v>2.75</v>
      </c>
      <c r="CY59" s="295"/>
      <c r="CZ59" s="295"/>
      <c r="DA59" s="295"/>
      <c r="DB59" s="292"/>
      <c r="DC59" s="302">
        <f t="shared" si="66"/>
        <v>4.666666666666667</v>
      </c>
      <c r="DD59" s="302">
        <f t="shared" si="67"/>
        <v>2.75</v>
      </c>
      <c r="DE59" s="292">
        <f t="shared" si="68"/>
        <v>1.916666666666667</v>
      </c>
      <c r="DG59" s="361"/>
      <c r="DH59" s="295">
        <f t="shared" si="34"/>
        <v>0.64350110879328448</v>
      </c>
      <c r="DI59" s="295">
        <f t="shared" si="34"/>
        <v>0</v>
      </c>
      <c r="DJ59" s="292">
        <f t="shared" si="35"/>
        <v>0.32175055439664224</v>
      </c>
      <c r="DK59" s="295">
        <f t="shared" si="36"/>
        <v>0</v>
      </c>
      <c r="DL59" s="295">
        <f t="shared" si="36"/>
        <v>0</v>
      </c>
      <c r="DM59" s="292">
        <f t="shared" si="37"/>
        <v>0</v>
      </c>
      <c r="DN59" s="297">
        <f t="shared" si="38"/>
        <v>0.32175055439664224</v>
      </c>
      <c r="DO59" s="295">
        <f t="shared" si="39"/>
        <v>1.4202280540182106</v>
      </c>
      <c r="DP59" s="295">
        <f t="shared" si="39"/>
        <v>0</v>
      </c>
      <c r="DQ59" s="295">
        <f t="shared" si="39"/>
        <v>1.4202280540182106</v>
      </c>
      <c r="DR59" s="295">
        <f t="shared" si="39"/>
        <v>0.31756042929152134</v>
      </c>
      <c r="DS59" s="292">
        <f t="shared" si="40"/>
        <v>0.78950413433198563</v>
      </c>
      <c r="DT59" s="295">
        <f t="shared" si="41"/>
        <v>0</v>
      </c>
      <c r="DU59" s="295">
        <f t="shared" si="41"/>
        <v>0</v>
      </c>
      <c r="DV59" s="295">
        <f t="shared" si="41"/>
        <v>0</v>
      </c>
      <c r="DW59" s="295">
        <f t="shared" si="41"/>
        <v>0</v>
      </c>
      <c r="DX59" s="292">
        <f t="shared" si="42"/>
        <v>0</v>
      </c>
      <c r="DY59" s="297">
        <f t="shared" si="43"/>
        <v>0.78950413433198563</v>
      </c>
      <c r="DZ59" s="361"/>
      <c r="EA59" s="295">
        <f t="shared" si="69"/>
        <v>10</v>
      </c>
      <c r="EB59" s="295">
        <f t="shared" si="70"/>
        <v>0</v>
      </c>
      <c r="EC59" s="295">
        <f t="shared" si="46"/>
        <v>0</v>
      </c>
      <c r="ED59" s="295">
        <f t="shared" si="47"/>
        <v>0</v>
      </c>
      <c r="EE59" s="295">
        <f t="shared" si="48"/>
        <v>42.5</v>
      </c>
      <c r="EF59" s="295">
        <f t="shared" si="49"/>
        <v>0</v>
      </c>
      <c r="EG59" s="295">
        <f t="shared" si="50"/>
        <v>42.5</v>
      </c>
      <c r="EH59" s="295">
        <f t="shared" si="51"/>
        <v>2.5</v>
      </c>
      <c r="EI59" s="295">
        <f t="shared" si="52"/>
        <v>0</v>
      </c>
      <c r="EJ59" s="295">
        <f t="shared" si="53"/>
        <v>0</v>
      </c>
      <c r="EK59" s="295">
        <f t="shared" si="54"/>
        <v>0</v>
      </c>
      <c r="EL59" s="295">
        <f t="shared" si="55"/>
        <v>0</v>
      </c>
      <c r="EN59" s="290">
        <v>20</v>
      </c>
      <c r="EO59" s="290">
        <v>1</v>
      </c>
      <c r="EP59" s="290">
        <v>0</v>
      </c>
      <c r="EQ59" s="290">
        <v>0</v>
      </c>
      <c r="ER59" s="290">
        <v>0</v>
      </c>
      <c r="ES59" s="290">
        <v>20</v>
      </c>
      <c r="ET59" s="290">
        <v>3</v>
      </c>
      <c r="EU59" s="290">
        <v>0</v>
      </c>
      <c r="EV59" s="290">
        <v>0</v>
      </c>
      <c r="EW59" s="290">
        <v>0</v>
      </c>
      <c r="EY59" s="290">
        <v>20</v>
      </c>
      <c r="EZ59" s="290">
        <v>14</v>
      </c>
      <c r="FA59" s="290">
        <v>0</v>
      </c>
      <c r="FB59" s="290">
        <v>20</v>
      </c>
      <c r="FC59" s="290">
        <v>3</v>
      </c>
      <c r="FD59" s="290">
        <v>0</v>
      </c>
      <c r="FE59" s="290">
        <v>20</v>
      </c>
      <c r="FF59" s="290">
        <v>16</v>
      </c>
      <c r="FG59" s="290">
        <v>0</v>
      </c>
      <c r="FH59" s="290">
        <v>20</v>
      </c>
      <c r="FI59" s="290">
        <v>1</v>
      </c>
      <c r="FJ59" s="290">
        <v>1</v>
      </c>
      <c r="FL59" s="290">
        <v>20</v>
      </c>
      <c r="FM59" s="290">
        <v>0</v>
      </c>
      <c r="FN59" s="290">
        <v>0</v>
      </c>
      <c r="FO59" s="290">
        <v>20</v>
      </c>
      <c r="FP59" s="290">
        <v>0</v>
      </c>
      <c r="FQ59" s="290">
        <v>0</v>
      </c>
      <c r="FR59" s="290">
        <v>20</v>
      </c>
      <c r="FS59" s="290">
        <v>0</v>
      </c>
      <c r="FT59" s="290">
        <v>0</v>
      </c>
      <c r="FU59" s="290">
        <v>20</v>
      </c>
      <c r="FV59" s="290">
        <v>0</v>
      </c>
      <c r="FW59" s="290">
        <v>0</v>
      </c>
      <c r="FX59" s="398"/>
      <c r="FY59" s="243">
        <v>3.8125</v>
      </c>
      <c r="FZ59" s="49">
        <v>4.625</v>
      </c>
      <c r="GA59" s="49">
        <v>5.6875</v>
      </c>
      <c r="GB59" s="49">
        <v>5.9375</v>
      </c>
      <c r="GC59"/>
      <c r="GD59"/>
      <c r="GE59"/>
      <c r="GF59"/>
      <c r="GG59"/>
      <c r="GH59" s="49">
        <f t="shared" si="71"/>
        <v>4.21875</v>
      </c>
      <c r="GI59" s="49">
        <f t="shared" si="72"/>
        <v>5.8125</v>
      </c>
      <c r="GJ59" s="49">
        <f t="shared" si="73"/>
        <v>-1.59375</v>
      </c>
    </row>
    <row r="60" spans="1:192">
      <c r="A60" s="289" t="s">
        <v>1155</v>
      </c>
      <c r="B60" s="290">
        <v>9</v>
      </c>
      <c r="C60" s="290">
        <v>12</v>
      </c>
      <c r="D60" s="290" t="s">
        <v>532</v>
      </c>
      <c r="F60" s="290" t="s">
        <v>477</v>
      </c>
      <c r="G60" s="290" t="s">
        <v>533</v>
      </c>
      <c r="H60" s="290" t="s">
        <v>534</v>
      </c>
      <c r="I60" s="290" t="s">
        <v>535</v>
      </c>
      <c r="J60" s="299" t="s">
        <v>595</v>
      </c>
      <c r="K60" s="299" t="s">
        <v>596</v>
      </c>
      <c r="L60" s="331" t="s">
        <v>537</v>
      </c>
      <c r="M60" s="343" t="s">
        <v>379</v>
      </c>
      <c r="N60" s="289">
        <v>4</v>
      </c>
      <c r="O60" s="290">
        <v>6</v>
      </c>
      <c r="P60" s="290">
        <v>3</v>
      </c>
      <c r="Q60" s="290">
        <v>4</v>
      </c>
      <c r="R60" s="290">
        <f t="shared" si="23"/>
        <v>5</v>
      </c>
      <c r="S60" s="290">
        <f t="shared" si="24"/>
        <v>5</v>
      </c>
      <c r="T60" s="290">
        <f t="shared" si="25"/>
        <v>6</v>
      </c>
      <c r="V60" s="290">
        <f t="shared" si="56"/>
        <v>1</v>
      </c>
      <c r="X60" s="290">
        <v>3.5</v>
      </c>
      <c r="Y60" s="290">
        <f t="shared" si="26"/>
        <v>5.5</v>
      </c>
      <c r="Z60" s="291">
        <f t="shared" si="57"/>
        <v>-2</v>
      </c>
      <c r="AA60" s="361"/>
      <c r="AB60" s="349">
        <v>3</v>
      </c>
      <c r="AC60" s="290">
        <v>5</v>
      </c>
      <c r="AD60" s="290">
        <v>3</v>
      </c>
      <c r="AE60" s="290">
        <v>4</v>
      </c>
      <c r="AF60" s="290">
        <v>4</v>
      </c>
      <c r="AG60" s="290">
        <v>5</v>
      </c>
      <c r="AH60" s="290">
        <v>6</v>
      </c>
      <c r="AJ60" s="290">
        <f t="shared" si="58"/>
        <v>1</v>
      </c>
      <c r="AL60" s="290">
        <v>3.5</v>
      </c>
      <c r="AM60" s="290">
        <f t="shared" si="27"/>
        <v>5.5</v>
      </c>
      <c r="AN60" s="291">
        <f t="shared" si="28"/>
        <v>-2</v>
      </c>
      <c r="AO60" s="361"/>
      <c r="AP60" s="349">
        <v>2</v>
      </c>
      <c r="AQ60" s="290">
        <v>1</v>
      </c>
      <c r="AR60" s="290">
        <v>1</v>
      </c>
      <c r="AS60" s="290">
        <v>1</v>
      </c>
      <c r="AT60" s="290">
        <v>2</v>
      </c>
      <c r="AU60" s="290">
        <v>2</v>
      </c>
      <c r="AW60" s="290">
        <f t="shared" si="29"/>
        <v>1</v>
      </c>
      <c r="AY60" s="290">
        <v>1</v>
      </c>
      <c r="AZ60" s="290">
        <f t="shared" si="30"/>
        <v>2</v>
      </c>
      <c r="BA60" s="291">
        <f t="shared" si="31"/>
        <v>-1</v>
      </c>
      <c r="BB60" s="361"/>
      <c r="BC60" s="355">
        <v>8.2549019607843146</v>
      </c>
      <c r="BD60" s="295">
        <v>59.137254901960787</v>
      </c>
      <c r="BE60" s="295">
        <v>5.7254901960784315</v>
      </c>
      <c r="BF60" s="295">
        <v>4.9019607843137258</v>
      </c>
      <c r="BG60" s="295">
        <v>0.60784313725490191</v>
      </c>
      <c r="BH60" s="298">
        <f>149/51</f>
        <v>2.9215686274509802</v>
      </c>
      <c r="BI60" s="298">
        <f>156/51</f>
        <v>3.0588235294117645</v>
      </c>
      <c r="BJ60" s="298">
        <f>96/51</f>
        <v>1.8823529411764706</v>
      </c>
      <c r="BL60" s="355">
        <v>0.9663718225361515</v>
      </c>
      <c r="BM60" s="295">
        <v>1.7791435998845491</v>
      </c>
      <c r="BN60" s="295">
        <v>0.82772394394483417</v>
      </c>
      <c r="BO60" s="295">
        <v>0.77099631949590697</v>
      </c>
      <c r="BP60" s="295">
        <v>0.20624367628578033</v>
      </c>
      <c r="BQ60" s="295">
        <f t="shared" si="32"/>
        <v>0.59345981956604477</v>
      </c>
      <c r="BR60" s="295">
        <f t="shared" si="32"/>
        <v>0.60840016935898134</v>
      </c>
      <c r="BS60" s="295">
        <f t="shared" si="32"/>
        <v>0.45974715865023974</v>
      </c>
      <c r="BT60" s="295"/>
      <c r="BU60" s="295">
        <f t="shared" si="33"/>
        <v>0.23426412437878941</v>
      </c>
      <c r="BW60" s="295">
        <f t="shared" si="13"/>
        <v>0.81356790760609987</v>
      </c>
      <c r="BX60" s="295">
        <f t="shared" si="14"/>
        <v>0.77387245240436864</v>
      </c>
      <c r="BY60" s="292">
        <f t="shared" si="59"/>
        <v>3.9695455201731233E-2</v>
      </c>
      <c r="BZ60" s="361"/>
      <c r="CA60" s="355">
        <v>6.0769230769230766</v>
      </c>
      <c r="CB60" s="295">
        <v>6.5384615384615383</v>
      </c>
      <c r="CC60" s="295">
        <v>2.7692307692307692</v>
      </c>
      <c r="CD60" s="295">
        <v>3</v>
      </c>
      <c r="CE60" s="295">
        <v>6.4615384615384617</v>
      </c>
      <c r="CF60" s="295">
        <v>6.2307692307692308</v>
      </c>
      <c r="CG60" s="295">
        <v>3.0769230769230771</v>
      </c>
      <c r="CH60" s="295">
        <v>2.4615384615384617</v>
      </c>
      <c r="CI60" s="295"/>
      <c r="CJ60" s="295">
        <f t="shared" si="60"/>
        <v>6.3076923076923075</v>
      </c>
      <c r="CK60" s="295">
        <f t="shared" si="61"/>
        <v>2.8846153846153846</v>
      </c>
      <c r="CL60" s="292">
        <f t="shared" si="62"/>
        <v>3.4230769230769229</v>
      </c>
      <c r="CM60" s="295">
        <f t="shared" si="63"/>
        <v>6.3461538461538467</v>
      </c>
      <c r="CN60" s="295">
        <f t="shared" si="64"/>
        <v>2.7692307692307692</v>
      </c>
      <c r="CO60" s="292">
        <f t="shared" si="65"/>
        <v>3.5769230769230775</v>
      </c>
      <c r="CP60" s="361"/>
      <c r="CQ60" s="355"/>
      <c r="CR60" s="295"/>
      <c r="CS60" s="295"/>
      <c r="CT60" s="295"/>
      <c r="CU60" s="295">
        <v>5.083333333333333</v>
      </c>
      <c r="CV60" s="295">
        <v>3.75</v>
      </c>
      <c r="CW60" s="295">
        <v>1.3333333333333333</v>
      </c>
      <c r="CX60" s="295">
        <v>2.4166666666666665</v>
      </c>
      <c r="CY60" s="295"/>
      <c r="CZ60" s="295"/>
      <c r="DA60" s="295"/>
      <c r="DB60" s="292"/>
      <c r="DC60" s="302">
        <f t="shared" si="66"/>
        <v>5.083333333333333</v>
      </c>
      <c r="DD60" s="302">
        <f t="shared" si="67"/>
        <v>1.875</v>
      </c>
      <c r="DE60" s="292">
        <f t="shared" si="68"/>
        <v>3.208333333333333</v>
      </c>
      <c r="DG60" s="361"/>
      <c r="DH60" s="295">
        <f t="shared" si="34"/>
        <v>0.79539883018414359</v>
      </c>
      <c r="DI60" s="295">
        <f t="shared" si="34"/>
        <v>0</v>
      </c>
      <c r="DJ60" s="292">
        <f t="shared" si="35"/>
        <v>0.3976994150920718</v>
      </c>
      <c r="DK60" s="295">
        <f t="shared" si="36"/>
        <v>0</v>
      </c>
      <c r="DL60" s="295">
        <f t="shared" si="36"/>
        <v>0</v>
      </c>
      <c r="DM60" s="292">
        <f t="shared" si="37"/>
        <v>0</v>
      </c>
      <c r="DN60" s="297">
        <f t="shared" si="38"/>
        <v>0.3976994150920718</v>
      </c>
      <c r="DO60" s="295">
        <f t="shared" si="39"/>
        <v>0.64350110879328448</v>
      </c>
      <c r="DP60" s="295">
        <f t="shared" si="39"/>
        <v>0</v>
      </c>
      <c r="DQ60" s="295">
        <f t="shared" si="39"/>
        <v>0.64350110879328448</v>
      </c>
      <c r="DR60" s="295">
        <f t="shared" si="39"/>
        <v>0.45102681179626242</v>
      </c>
      <c r="DS60" s="292">
        <f t="shared" si="40"/>
        <v>0.43450725734570783</v>
      </c>
      <c r="DT60" s="295">
        <f t="shared" si="41"/>
        <v>0</v>
      </c>
      <c r="DU60" s="295">
        <f t="shared" si="41"/>
        <v>0</v>
      </c>
      <c r="DV60" s="295">
        <f t="shared" si="41"/>
        <v>0</v>
      </c>
      <c r="DW60" s="295">
        <f t="shared" si="41"/>
        <v>0</v>
      </c>
      <c r="DX60" s="292">
        <f t="shared" si="42"/>
        <v>0</v>
      </c>
      <c r="DY60" s="297">
        <f t="shared" si="43"/>
        <v>0.43450725734570783</v>
      </c>
      <c r="DZ60" s="361"/>
      <c r="EA60" s="295">
        <f t="shared" si="69"/>
        <v>15</v>
      </c>
      <c r="EB60" s="295">
        <f t="shared" si="70"/>
        <v>0</v>
      </c>
      <c r="EC60" s="295">
        <f t="shared" si="46"/>
        <v>0</v>
      </c>
      <c r="ED60" s="295">
        <f t="shared" si="47"/>
        <v>0</v>
      </c>
      <c r="EE60" s="295">
        <f t="shared" si="48"/>
        <v>10</v>
      </c>
      <c r="EF60" s="295">
        <f t="shared" si="49"/>
        <v>0</v>
      </c>
      <c r="EG60" s="295">
        <f t="shared" si="50"/>
        <v>10</v>
      </c>
      <c r="EH60" s="295">
        <f t="shared" si="51"/>
        <v>5</v>
      </c>
      <c r="EI60" s="295">
        <f t="shared" si="52"/>
        <v>0</v>
      </c>
      <c r="EJ60" s="295">
        <f t="shared" si="53"/>
        <v>0</v>
      </c>
      <c r="EK60" s="295">
        <f t="shared" si="54"/>
        <v>0</v>
      </c>
      <c r="EL60" s="295">
        <f t="shared" si="55"/>
        <v>0</v>
      </c>
      <c r="EN60" s="290">
        <v>20</v>
      </c>
      <c r="EO60" s="290">
        <v>1</v>
      </c>
      <c r="EP60" s="290">
        <v>0</v>
      </c>
      <c r="EQ60" s="290">
        <v>0</v>
      </c>
      <c r="ER60" s="290">
        <v>0</v>
      </c>
      <c r="ES60" s="290">
        <v>20</v>
      </c>
      <c r="ET60" s="290">
        <v>5</v>
      </c>
      <c r="EU60" s="290">
        <v>0</v>
      </c>
      <c r="EV60" s="290">
        <v>0</v>
      </c>
      <c r="EW60" s="290">
        <v>0</v>
      </c>
      <c r="EY60" s="290">
        <v>20</v>
      </c>
      <c r="EZ60" s="290">
        <v>2</v>
      </c>
      <c r="FA60" s="290">
        <v>0</v>
      </c>
      <c r="FB60" s="290">
        <v>20</v>
      </c>
      <c r="FC60" s="290">
        <v>2</v>
      </c>
      <c r="FD60" s="290">
        <v>0</v>
      </c>
      <c r="FE60" s="290">
        <v>20</v>
      </c>
      <c r="FF60" s="290">
        <v>4</v>
      </c>
      <c r="FG60" s="290">
        <v>1</v>
      </c>
      <c r="FH60" s="290">
        <v>20</v>
      </c>
      <c r="FI60" s="290">
        <v>0</v>
      </c>
      <c r="FJ60" s="290">
        <v>1</v>
      </c>
      <c r="FL60" s="290">
        <v>20</v>
      </c>
      <c r="FM60" s="290">
        <v>0</v>
      </c>
      <c r="FN60" s="290">
        <v>0</v>
      </c>
      <c r="FO60" s="290">
        <v>20</v>
      </c>
      <c r="FP60" s="290">
        <v>0</v>
      </c>
      <c r="FQ60" s="290">
        <v>0</v>
      </c>
      <c r="FR60" s="290">
        <v>20</v>
      </c>
      <c r="FS60" s="290">
        <v>0</v>
      </c>
      <c r="FT60" s="290">
        <v>0</v>
      </c>
      <c r="FU60" s="290">
        <v>20</v>
      </c>
      <c r="FV60" s="290">
        <v>0</v>
      </c>
      <c r="FW60" s="290">
        <v>0</v>
      </c>
      <c r="FX60" s="398"/>
      <c r="FY60" s="243">
        <v>4.5625</v>
      </c>
      <c r="FZ60" s="49">
        <v>5.4375</v>
      </c>
      <c r="GA60" s="49">
        <v>5.0625</v>
      </c>
      <c r="GB60" s="49">
        <v>5.4375</v>
      </c>
      <c r="GC60"/>
      <c r="GD60"/>
      <c r="GE60"/>
      <c r="GF60"/>
      <c r="GG60"/>
      <c r="GH60" s="49">
        <f t="shared" si="71"/>
        <v>5</v>
      </c>
      <c r="GI60" s="49">
        <f t="shared" si="72"/>
        <v>5.25</v>
      </c>
      <c r="GJ60" s="49">
        <f t="shared" si="73"/>
        <v>-0.25</v>
      </c>
    </row>
    <row r="61" spans="1:192">
      <c r="A61" s="289" t="s">
        <v>1155</v>
      </c>
      <c r="B61" s="290">
        <v>10</v>
      </c>
      <c r="C61" s="290">
        <v>33</v>
      </c>
      <c r="D61" s="290" t="s">
        <v>298</v>
      </c>
      <c r="F61" s="290" t="s">
        <v>344</v>
      </c>
      <c r="G61" s="290" t="s">
        <v>345</v>
      </c>
      <c r="H61" s="290" t="s">
        <v>346</v>
      </c>
      <c r="I61" s="290" t="s">
        <v>347</v>
      </c>
      <c r="J61" s="299" t="s">
        <v>587</v>
      </c>
      <c r="K61" s="299" t="s">
        <v>498</v>
      </c>
      <c r="L61" s="331" t="s">
        <v>499</v>
      </c>
      <c r="M61" s="343" t="s">
        <v>274</v>
      </c>
      <c r="N61" s="289">
        <v>3</v>
      </c>
      <c r="O61" s="290">
        <v>7</v>
      </c>
      <c r="P61" s="290">
        <v>3</v>
      </c>
      <c r="Q61" s="290">
        <v>4</v>
      </c>
      <c r="R61" s="290">
        <f t="shared" si="23"/>
        <v>5</v>
      </c>
      <c r="S61" s="290">
        <f t="shared" si="24"/>
        <v>6</v>
      </c>
      <c r="T61" s="290">
        <f t="shared" si="25"/>
        <v>7</v>
      </c>
      <c r="V61" s="290">
        <f t="shared" si="56"/>
        <v>2</v>
      </c>
      <c r="X61" s="290">
        <v>3.5</v>
      </c>
      <c r="Y61" s="290">
        <f t="shared" si="26"/>
        <v>6.5</v>
      </c>
      <c r="Z61" s="291">
        <f t="shared" si="57"/>
        <v>-3</v>
      </c>
      <c r="AA61" s="361"/>
      <c r="AB61" s="349">
        <v>4</v>
      </c>
      <c r="AC61" s="290">
        <v>6</v>
      </c>
      <c r="AD61" s="290">
        <v>3</v>
      </c>
      <c r="AE61" s="290">
        <v>4</v>
      </c>
      <c r="AF61" s="290">
        <v>5</v>
      </c>
      <c r="AG61" s="290">
        <v>5</v>
      </c>
      <c r="AH61" s="290">
        <v>6</v>
      </c>
      <c r="AJ61" s="290">
        <f t="shared" si="58"/>
        <v>1</v>
      </c>
      <c r="AL61" s="290">
        <v>3.5</v>
      </c>
      <c r="AM61" s="290">
        <f t="shared" si="27"/>
        <v>5.5</v>
      </c>
      <c r="AN61" s="291">
        <f t="shared" si="28"/>
        <v>-2</v>
      </c>
      <c r="AO61" s="361"/>
      <c r="AP61" s="349">
        <v>2</v>
      </c>
      <c r="AQ61" s="290">
        <v>1</v>
      </c>
      <c r="AR61" s="290">
        <v>1</v>
      </c>
      <c r="AS61" s="290">
        <v>2</v>
      </c>
      <c r="AT61" s="290">
        <v>2</v>
      </c>
      <c r="AU61" s="290">
        <v>2</v>
      </c>
      <c r="AW61" s="290">
        <f t="shared" si="29"/>
        <v>0</v>
      </c>
      <c r="AY61" s="290">
        <v>1</v>
      </c>
      <c r="AZ61" s="290">
        <f t="shared" si="30"/>
        <v>2</v>
      </c>
      <c r="BA61" s="291">
        <f t="shared" si="31"/>
        <v>-1</v>
      </c>
      <c r="BB61" s="361"/>
      <c r="BC61" s="355">
        <v>105.19607843137256</v>
      </c>
      <c r="BD61" s="295">
        <v>1212.8431372549019</v>
      </c>
      <c r="BE61" s="295">
        <v>0.13725490196078433</v>
      </c>
      <c r="BF61" s="295">
        <v>56.294117647058826</v>
      </c>
      <c r="BG61" s="295">
        <v>55.431372549019606</v>
      </c>
      <c r="BH61" s="298">
        <v>4.4509803921568629</v>
      </c>
      <c r="BI61" s="298">
        <f>533/52</f>
        <v>10.25</v>
      </c>
      <c r="BJ61" s="298">
        <f>143/52</f>
        <v>2.75</v>
      </c>
      <c r="BL61" s="355">
        <v>2.0261084795791517</v>
      </c>
      <c r="BM61" s="295">
        <v>3.0841625672777613</v>
      </c>
      <c r="BN61" s="295">
        <v>5.5857817465000903E-2</v>
      </c>
      <c r="BO61" s="295">
        <v>1.7581100355003416</v>
      </c>
      <c r="BP61" s="295">
        <v>1.75152061350265</v>
      </c>
      <c r="BQ61" s="295">
        <f t="shared" si="32"/>
        <v>0.73647461982013995</v>
      </c>
      <c r="BR61" s="295">
        <f t="shared" si="32"/>
        <v>1.0511525224473812</v>
      </c>
      <c r="BS61" s="295">
        <f t="shared" si="32"/>
        <v>0.57403126772771884</v>
      </c>
      <c r="BT61" s="295"/>
      <c r="BU61" s="295">
        <f t="shared" si="33"/>
        <v>-0.68061680235513911</v>
      </c>
      <c r="BW61" s="295">
        <f t="shared" si="13"/>
        <v>2.0520221325480383</v>
      </c>
      <c r="BX61" s="295">
        <f t="shared" si="14"/>
        <v>1.146128035678238</v>
      </c>
      <c r="BY61" s="292">
        <f t="shared" si="59"/>
        <v>0.90589409686980038</v>
      </c>
      <c r="BZ61" s="361"/>
      <c r="CA61" s="355">
        <v>6.0769230769230766</v>
      </c>
      <c r="CB61" s="295">
        <v>6.6923076923076925</v>
      </c>
      <c r="CC61" s="295">
        <v>3.3333333333333335</v>
      </c>
      <c r="CD61" s="295">
        <v>2.8461538461538463</v>
      </c>
      <c r="CE61" s="295">
        <v>6.1538461538461542</v>
      </c>
      <c r="CF61" s="295">
        <v>6.5384615384615383</v>
      </c>
      <c r="CG61" s="295">
        <v>3.3846153846153846</v>
      </c>
      <c r="CH61" s="295">
        <v>2.9230769230769229</v>
      </c>
      <c r="CI61" s="295"/>
      <c r="CJ61" s="295">
        <f t="shared" si="60"/>
        <v>6.384615384615385</v>
      </c>
      <c r="CK61" s="295">
        <f t="shared" si="61"/>
        <v>3.0897435897435899</v>
      </c>
      <c r="CL61" s="292">
        <f t="shared" si="62"/>
        <v>3.2948717948717952</v>
      </c>
      <c r="CM61" s="295">
        <f t="shared" si="63"/>
        <v>6.3461538461538467</v>
      </c>
      <c r="CN61" s="295">
        <f t="shared" si="64"/>
        <v>3.1538461538461537</v>
      </c>
      <c r="CO61" s="292">
        <f t="shared" si="65"/>
        <v>3.192307692307693</v>
      </c>
      <c r="CP61" s="361"/>
      <c r="CQ61" s="355"/>
      <c r="CR61" s="295"/>
      <c r="CS61" s="295"/>
      <c r="CT61" s="295"/>
      <c r="CU61" s="295">
        <v>4.833333333333333</v>
      </c>
      <c r="CV61" s="295">
        <v>5.083333333333333</v>
      </c>
      <c r="CW61" s="295">
        <v>2.1666666666666665</v>
      </c>
      <c r="CX61" s="295">
        <v>2.1666666666666665</v>
      </c>
      <c r="CY61" s="295"/>
      <c r="CZ61" s="295"/>
      <c r="DA61" s="295"/>
      <c r="DB61" s="292"/>
      <c r="DC61" s="302">
        <f t="shared" si="66"/>
        <v>4.833333333333333</v>
      </c>
      <c r="DD61" s="302">
        <f t="shared" si="67"/>
        <v>2.1666666666666665</v>
      </c>
      <c r="DE61" s="292">
        <f t="shared" si="68"/>
        <v>2.6666666666666665</v>
      </c>
      <c r="DG61" s="361"/>
      <c r="DH61" s="295">
        <f t="shared" si="34"/>
        <v>0.45102681179626242</v>
      </c>
      <c r="DI61" s="295">
        <f t="shared" si="34"/>
        <v>0</v>
      </c>
      <c r="DJ61" s="292">
        <f t="shared" si="35"/>
        <v>0.22551340589813121</v>
      </c>
      <c r="DK61" s="295">
        <f t="shared" si="36"/>
        <v>0</v>
      </c>
      <c r="DL61" s="295">
        <f t="shared" si="36"/>
        <v>0</v>
      </c>
      <c r="DM61" s="292">
        <f t="shared" si="37"/>
        <v>0</v>
      </c>
      <c r="DN61" s="297">
        <f t="shared" si="38"/>
        <v>0.22551340589813121</v>
      </c>
      <c r="DO61" s="295">
        <f t="shared" si="39"/>
        <v>0</v>
      </c>
      <c r="DP61" s="295">
        <f t="shared" si="39"/>
        <v>0</v>
      </c>
      <c r="DQ61" s="295">
        <f t="shared" si="39"/>
        <v>0</v>
      </c>
      <c r="DR61" s="295">
        <f t="shared" si="39"/>
        <v>0</v>
      </c>
      <c r="DS61" s="292">
        <f t="shared" si="40"/>
        <v>0</v>
      </c>
      <c r="DT61" s="295">
        <f t="shared" si="41"/>
        <v>0</v>
      </c>
      <c r="DU61" s="295">
        <f t="shared" si="41"/>
        <v>0</v>
      </c>
      <c r="DV61" s="295">
        <f t="shared" si="41"/>
        <v>0</v>
      </c>
      <c r="DW61" s="295">
        <f t="shared" si="41"/>
        <v>0</v>
      </c>
      <c r="DX61" s="292">
        <f t="shared" si="42"/>
        <v>0</v>
      </c>
      <c r="DY61" s="297">
        <f t="shared" si="43"/>
        <v>0</v>
      </c>
      <c r="DZ61" s="361"/>
      <c r="EA61" s="295">
        <f t="shared" si="69"/>
        <v>5</v>
      </c>
      <c r="EB61" s="295">
        <f t="shared" si="70"/>
        <v>0</v>
      </c>
      <c r="EC61" s="295">
        <f t="shared" si="46"/>
        <v>0</v>
      </c>
      <c r="ED61" s="295">
        <f t="shared" si="47"/>
        <v>0</v>
      </c>
      <c r="EE61" s="295">
        <f t="shared" si="48"/>
        <v>0</v>
      </c>
      <c r="EF61" s="295">
        <f t="shared" si="49"/>
        <v>0</v>
      </c>
      <c r="EG61" s="295">
        <f t="shared" si="50"/>
        <v>0</v>
      </c>
      <c r="EH61" s="295">
        <f t="shared" si="51"/>
        <v>0</v>
      </c>
      <c r="EI61" s="295">
        <f t="shared" si="52"/>
        <v>0</v>
      </c>
      <c r="EJ61" s="295">
        <f t="shared" si="53"/>
        <v>0</v>
      </c>
      <c r="EK61" s="295">
        <f t="shared" si="54"/>
        <v>0</v>
      </c>
      <c r="EL61" s="295">
        <f t="shared" si="55"/>
        <v>0</v>
      </c>
      <c r="EN61" s="290">
        <v>20</v>
      </c>
      <c r="EO61" s="290">
        <v>0</v>
      </c>
      <c r="EP61" s="290">
        <v>0</v>
      </c>
      <c r="EQ61" s="290">
        <v>0</v>
      </c>
      <c r="ER61" s="290">
        <v>0</v>
      </c>
      <c r="ES61" s="290">
        <v>20</v>
      </c>
      <c r="ET61" s="290">
        <v>2</v>
      </c>
      <c r="EU61" s="290">
        <v>0</v>
      </c>
      <c r="EV61" s="290">
        <v>0</v>
      </c>
      <c r="EW61" s="290">
        <v>0</v>
      </c>
      <c r="EY61" s="290">
        <v>20</v>
      </c>
      <c r="EZ61" s="290">
        <v>0</v>
      </c>
      <c r="FA61" s="290">
        <v>0</v>
      </c>
      <c r="FB61" s="290">
        <v>20</v>
      </c>
      <c r="FC61" s="290">
        <v>0</v>
      </c>
      <c r="FD61" s="290">
        <v>0</v>
      </c>
      <c r="FE61" s="290">
        <v>20</v>
      </c>
      <c r="FF61" s="290">
        <v>0</v>
      </c>
      <c r="FG61" s="290">
        <v>0</v>
      </c>
      <c r="FH61" s="290">
        <v>20</v>
      </c>
      <c r="FI61" s="290">
        <v>0</v>
      </c>
      <c r="FJ61" s="290">
        <v>0</v>
      </c>
      <c r="FL61" s="290">
        <v>20</v>
      </c>
      <c r="FM61" s="290">
        <v>0</v>
      </c>
      <c r="FN61" s="290">
        <v>0</v>
      </c>
      <c r="FO61" s="290">
        <v>20</v>
      </c>
      <c r="FP61" s="290">
        <v>0</v>
      </c>
      <c r="FQ61" s="290">
        <v>0</v>
      </c>
      <c r="FR61" s="290">
        <v>20</v>
      </c>
      <c r="FS61" s="290">
        <v>0</v>
      </c>
      <c r="FT61" s="290">
        <v>0</v>
      </c>
      <c r="FU61" s="290">
        <v>20</v>
      </c>
      <c r="FV61" s="290">
        <v>0</v>
      </c>
      <c r="FW61" s="290">
        <v>0</v>
      </c>
      <c r="FX61" s="398"/>
      <c r="FY61" s="243">
        <v>3.6875</v>
      </c>
      <c r="FZ61" s="49">
        <v>4.4375</v>
      </c>
      <c r="GA61" s="49">
        <v>4.4375</v>
      </c>
      <c r="GB61" s="49">
        <v>5</v>
      </c>
      <c r="GC61"/>
      <c r="GD61"/>
      <c r="GE61"/>
      <c r="GF61"/>
      <c r="GG61"/>
      <c r="GH61" s="49">
        <f t="shared" si="71"/>
        <v>4.0625</v>
      </c>
      <c r="GI61" s="49">
        <f t="shared" si="72"/>
        <v>4.71875</v>
      </c>
      <c r="GJ61" s="49">
        <f t="shared" si="73"/>
        <v>-0.65625</v>
      </c>
    </row>
    <row r="62" spans="1:192">
      <c r="A62" s="289" t="s">
        <v>1155</v>
      </c>
      <c r="B62" s="290">
        <v>11</v>
      </c>
      <c r="C62" s="290">
        <v>23</v>
      </c>
      <c r="D62" s="290" t="s">
        <v>248</v>
      </c>
      <c r="F62" s="290" t="s">
        <v>577</v>
      </c>
      <c r="G62" s="290" t="s">
        <v>249</v>
      </c>
      <c r="H62" s="290" t="s">
        <v>250</v>
      </c>
      <c r="I62" s="290" t="s">
        <v>251</v>
      </c>
      <c r="J62" s="299" t="s">
        <v>541</v>
      </c>
      <c r="K62" s="299" t="s">
        <v>193</v>
      </c>
      <c r="L62" s="331" t="s">
        <v>194</v>
      </c>
      <c r="M62" s="343" t="s">
        <v>379</v>
      </c>
      <c r="N62" s="289">
        <v>6</v>
      </c>
      <c r="O62" s="290">
        <v>4</v>
      </c>
      <c r="P62" s="290">
        <v>4</v>
      </c>
      <c r="Q62" s="290">
        <v>5</v>
      </c>
      <c r="R62" s="290">
        <f t="shared" si="23"/>
        <v>4</v>
      </c>
      <c r="S62" s="290">
        <f t="shared" si="24"/>
        <v>5</v>
      </c>
      <c r="T62" s="290">
        <f t="shared" si="25"/>
        <v>6</v>
      </c>
      <c r="V62" s="290">
        <f t="shared" si="56"/>
        <v>0</v>
      </c>
      <c r="X62" s="290">
        <v>4.5</v>
      </c>
      <c r="Y62" s="290">
        <f t="shared" si="26"/>
        <v>5.5</v>
      </c>
      <c r="Z62" s="291">
        <f t="shared" si="57"/>
        <v>-1</v>
      </c>
      <c r="AA62" s="361"/>
      <c r="AB62" s="349">
        <v>6</v>
      </c>
      <c r="AC62" s="290">
        <v>4</v>
      </c>
      <c r="AD62" s="290">
        <v>4</v>
      </c>
      <c r="AE62" s="290">
        <v>6</v>
      </c>
      <c r="AF62" s="290">
        <v>3</v>
      </c>
      <c r="AG62" s="290">
        <v>4</v>
      </c>
      <c r="AH62" s="290">
        <v>5</v>
      </c>
      <c r="AJ62" s="290">
        <f t="shared" si="58"/>
        <v>1</v>
      </c>
      <c r="AL62" s="290">
        <v>5</v>
      </c>
      <c r="AM62" s="290">
        <f t="shared" si="27"/>
        <v>4.5</v>
      </c>
      <c r="AN62" s="291">
        <f t="shared" si="28"/>
        <v>0.5</v>
      </c>
      <c r="AO62" s="361"/>
      <c r="AP62" s="349">
        <v>1</v>
      </c>
      <c r="AQ62" s="290">
        <v>1</v>
      </c>
      <c r="AR62" s="290">
        <v>1</v>
      </c>
      <c r="AS62" s="290">
        <v>1</v>
      </c>
      <c r="AT62" s="290">
        <v>1</v>
      </c>
      <c r="AU62" s="290">
        <v>1</v>
      </c>
      <c r="AW62" s="290">
        <f t="shared" si="29"/>
        <v>0</v>
      </c>
      <c r="AY62" s="290">
        <v>1</v>
      </c>
      <c r="AZ62" s="290">
        <f t="shared" si="30"/>
        <v>1</v>
      </c>
      <c r="BA62" s="291">
        <f t="shared" si="31"/>
        <v>0</v>
      </c>
      <c r="BB62" s="361"/>
      <c r="BC62" s="355">
        <v>171.54901960784315</v>
      </c>
      <c r="BD62" s="295">
        <v>14.96078431372549</v>
      </c>
      <c r="BE62" s="295">
        <v>1.4509803921568627</v>
      </c>
      <c r="BF62" s="295">
        <v>32.882352941176471</v>
      </c>
      <c r="BG62" s="295">
        <v>13.529411764705882</v>
      </c>
      <c r="BH62" s="298">
        <v>32.254901960784316</v>
      </c>
      <c r="BI62" s="298">
        <v>4.333333333333333</v>
      </c>
      <c r="BJ62" s="298">
        <v>1.8235294117647058</v>
      </c>
      <c r="BL62" s="355">
        <v>2.2369124960522324</v>
      </c>
      <c r="BM62" s="295">
        <v>1.2030542287912649</v>
      </c>
      <c r="BN62" s="295">
        <v>0.38933983691012009</v>
      </c>
      <c r="BO62" s="295">
        <v>1.5299735620449382</v>
      </c>
      <c r="BP62" s="295">
        <v>1.1622480318813917</v>
      </c>
      <c r="BQ62" s="295">
        <f t="shared" si="32"/>
        <v>1.5218556718227587</v>
      </c>
      <c r="BR62" s="295">
        <f t="shared" si="32"/>
        <v>0.7269987279362623</v>
      </c>
      <c r="BS62" s="295">
        <f t="shared" si="32"/>
        <v>0.45079231599731323</v>
      </c>
      <c r="BT62" s="295"/>
      <c r="BU62" s="295">
        <f t="shared" si="33"/>
        <v>-1.1325158349126387</v>
      </c>
      <c r="BW62" s="295">
        <f t="shared" si="13"/>
        <v>1.6758861204268167</v>
      </c>
      <c r="BX62" s="295">
        <f t="shared" si="14"/>
        <v>0.85472268835853826</v>
      </c>
      <c r="BY62" s="292">
        <f t="shared" si="59"/>
        <v>0.82116343206827846</v>
      </c>
      <c r="BZ62" s="361"/>
      <c r="CA62" s="355">
        <v>6.9230769230769234</v>
      </c>
      <c r="CB62" s="295">
        <v>7.0769230769230766</v>
      </c>
      <c r="CC62" s="295">
        <v>4.615384615384615</v>
      </c>
      <c r="CD62" s="295">
        <v>5.6923076923076925</v>
      </c>
      <c r="CE62" s="295">
        <v>7</v>
      </c>
      <c r="CF62" s="295">
        <v>6.7692307692307692</v>
      </c>
      <c r="CG62" s="295">
        <v>4.384615384615385</v>
      </c>
      <c r="CH62" s="295">
        <v>4.615384615384615</v>
      </c>
      <c r="CI62" s="295"/>
      <c r="CJ62" s="295">
        <f t="shared" si="60"/>
        <v>7</v>
      </c>
      <c r="CK62" s="295">
        <f t="shared" si="61"/>
        <v>5.1538461538461533</v>
      </c>
      <c r="CL62" s="292">
        <f t="shared" si="62"/>
        <v>1.8461538461538467</v>
      </c>
      <c r="CM62" s="295">
        <f t="shared" si="63"/>
        <v>6.884615384615385</v>
      </c>
      <c r="CN62" s="295">
        <f t="shared" si="64"/>
        <v>4.5</v>
      </c>
      <c r="CO62" s="292">
        <f t="shared" si="65"/>
        <v>2.384615384615385</v>
      </c>
      <c r="CP62" s="361"/>
      <c r="CQ62" s="355"/>
      <c r="CR62" s="295"/>
      <c r="CS62" s="295"/>
      <c r="CT62" s="295"/>
      <c r="CU62" s="295">
        <v>4.166666666666667</v>
      </c>
      <c r="CV62" s="295">
        <v>4.583333333333333</v>
      </c>
      <c r="CW62" s="295">
        <v>3.25</v>
      </c>
      <c r="CX62" s="295">
        <v>4.166666666666667</v>
      </c>
      <c r="CY62" s="295"/>
      <c r="CZ62" s="295"/>
      <c r="DA62" s="295"/>
      <c r="DB62" s="292"/>
      <c r="DC62" s="302">
        <f t="shared" si="66"/>
        <v>4.166666666666667</v>
      </c>
      <c r="DD62" s="302">
        <f t="shared" si="67"/>
        <v>3.7083333333333335</v>
      </c>
      <c r="DE62" s="292">
        <f t="shared" si="68"/>
        <v>0.45833333333333348</v>
      </c>
      <c r="DG62" s="361"/>
      <c r="DH62" s="295">
        <f t="shared" si="34"/>
        <v>0</v>
      </c>
      <c r="DI62" s="295">
        <f t="shared" si="34"/>
        <v>0.45102681179626242</v>
      </c>
      <c r="DJ62" s="292">
        <f t="shared" si="35"/>
        <v>0.22551340589813121</v>
      </c>
      <c r="DK62" s="295">
        <f t="shared" si="36"/>
        <v>0</v>
      </c>
      <c r="DL62" s="295">
        <f t="shared" si="36"/>
        <v>0</v>
      </c>
      <c r="DM62" s="292">
        <f t="shared" si="37"/>
        <v>0</v>
      </c>
      <c r="DN62" s="297">
        <f t="shared" si="38"/>
        <v>0.22551340589813121</v>
      </c>
      <c r="DO62" s="295">
        <f t="shared" si="39"/>
        <v>1.266103672779499</v>
      </c>
      <c r="DP62" s="295">
        <f t="shared" si="39"/>
        <v>0</v>
      </c>
      <c r="DQ62" s="295">
        <f t="shared" si="39"/>
        <v>0.86321189006954113</v>
      </c>
      <c r="DR62" s="295">
        <f t="shared" si="39"/>
        <v>0.92729521800161219</v>
      </c>
      <c r="DS62" s="292">
        <f t="shared" si="40"/>
        <v>0.76415269521266316</v>
      </c>
      <c r="DT62" s="295">
        <f t="shared" si="41"/>
        <v>0</v>
      </c>
      <c r="DU62" s="295">
        <f t="shared" si="41"/>
        <v>0.45102681179626242</v>
      </c>
      <c r="DV62" s="295">
        <f t="shared" si="41"/>
        <v>0</v>
      </c>
      <c r="DW62" s="295">
        <f t="shared" si="41"/>
        <v>0.72273424781341566</v>
      </c>
      <c r="DX62" s="292">
        <f t="shared" si="42"/>
        <v>0.29344026490241953</v>
      </c>
      <c r="DY62" s="297">
        <f t="shared" si="43"/>
        <v>0.47071243031024362</v>
      </c>
      <c r="DZ62" s="361"/>
      <c r="EA62" s="295">
        <f t="shared" si="69"/>
        <v>0</v>
      </c>
      <c r="EB62" s="295">
        <f t="shared" si="70"/>
        <v>5</v>
      </c>
      <c r="EC62" s="295">
        <f t="shared" si="46"/>
        <v>0</v>
      </c>
      <c r="ED62" s="295">
        <f t="shared" si="47"/>
        <v>0</v>
      </c>
      <c r="EE62" s="295">
        <f t="shared" si="48"/>
        <v>35</v>
      </c>
      <c r="EF62" s="295">
        <f t="shared" si="49"/>
        <v>0</v>
      </c>
      <c r="EG62" s="295">
        <f t="shared" si="50"/>
        <v>17.5</v>
      </c>
      <c r="EH62" s="295">
        <f t="shared" si="51"/>
        <v>20</v>
      </c>
      <c r="EI62" s="295">
        <f t="shared" si="52"/>
        <v>0</v>
      </c>
      <c r="EJ62" s="295">
        <f t="shared" si="53"/>
        <v>5</v>
      </c>
      <c r="EK62" s="295">
        <f t="shared" si="54"/>
        <v>0</v>
      </c>
      <c r="EL62" s="295">
        <f t="shared" si="55"/>
        <v>12.5</v>
      </c>
      <c r="EN62" s="290">
        <v>20</v>
      </c>
      <c r="EO62" s="290">
        <v>0</v>
      </c>
      <c r="EP62" s="290">
        <v>1</v>
      </c>
      <c r="EQ62" s="290">
        <v>0</v>
      </c>
      <c r="ER62" s="290">
        <v>0</v>
      </c>
      <c r="ES62" s="290">
        <v>20</v>
      </c>
      <c r="ET62" s="290">
        <v>0</v>
      </c>
      <c r="EU62" s="290">
        <v>1</v>
      </c>
      <c r="EV62" s="290">
        <v>0</v>
      </c>
      <c r="EW62" s="290">
        <v>0</v>
      </c>
      <c r="EY62" s="290">
        <v>20</v>
      </c>
      <c r="EZ62" s="290">
        <v>12</v>
      </c>
      <c r="FA62" s="290">
        <v>0</v>
      </c>
      <c r="FB62" s="290">
        <v>20</v>
      </c>
      <c r="FC62" s="290">
        <v>2</v>
      </c>
      <c r="FD62" s="290">
        <v>0</v>
      </c>
      <c r="FE62" s="290">
        <v>20</v>
      </c>
      <c r="FF62" s="290">
        <v>6</v>
      </c>
      <c r="FG62" s="290">
        <v>7</v>
      </c>
      <c r="FH62" s="290">
        <v>20</v>
      </c>
      <c r="FI62" s="290">
        <v>1</v>
      </c>
      <c r="FJ62" s="290">
        <v>1</v>
      </c>
      <c r="FL62" s="290">
        <v>20</v>
      </c>
      <c r="FM62" s="290">
        <v>0</v>
      </c>
      <c r="FN62" s="290">
        <v>1</v>
      </c>
      <c r="FO62" s="290">
        <v>20</v>
      </c>
      <c r="FP62" s="290">
        <v>0</v>
      </c>
      <c r="FQ62" s="290">
        <v>1</v>
      </c>
      <c r="FR62" s="290">
        <v>20</v>
      </c>
      <c r="FS62" s="290">
        <v>0</v>
      </c>
      <c r="FT62" s="290">
        <v>1</v>
      </c>
      <c r="FU62" s="290">
        <v>20</v>
      </c>
      <c r="FV62" s="290">
        <v>0</v>
      </c>
      <c r="FW62" s="290">
        <v>4</v>
      </c>
      <c r="FX62" s="398"/>
      <c r="FY62" s="243">
        <v>3.0625</v>
      </c>
      <c r="FZ62" s="49">
        <v>4.5</v>
      </c>
      <c r="GA62" s="49">
        <v>5.625</v>
      </c>
      <c r="GB62" s="49">
        <v>5.75</v>
      </c>
      <c r="GC62"/>
      <c r="GD62"/>
      <c r="GE62"/>
      <c r="GF62"/>
      <c r="GG62"/>
      <c r="GH62" s="49">
        <f t="shared" si="71"/>
        <v>3.78125</v>
      </c>
      <c r="GI62" s="49">
        <f t="shared" si="72"/>
        <v>5.6875</v>
      </c>
      <c r="GJ62" s="49">
        <f t="shared" si="73"/>
        <v>-1.90625</v>
      </c>
    </row>
    <row r="63" spans="1:192">
      <c r="A63" s="289" t="s">
        <v>1155</v>
      </c>
      <c r="B63" s="290">
        <v>12</v>
      </c>
      <c r="C63" s="290">
        <v>24</v>
      </c>
      <c r="D63" s="290" t="s">
        <v>255</v>
      </c>
      <c r="F63" s="290" t="s">
        <v>577</v>
      </c>
      <c r="G63" s="290" t="s">
        <v>428</v>
      </c>
      <c r="H63" s="290" t="s">
        <v>429</v>
      </c>
      <c r="I63" s="290" t="s">
        <v>430</v>
      </c>
      <c r="J63" s="299" t="s">
        <v>548</v>
      </c>
      <c r="K63" s="299" t="s">
        <v>109</v>
      </c>
      <c r="L63" s="331" t="s">
        <v>110</v>
      </c>
      <c r="M63" s="343" t="s">
        <v>379</v>
      </c>
      <c r="N63" s="289">
        <v>6</v>
      </c>
      <c r="O63" s="290">
        <v>5</v>
      </c>
      <c r="P63" s="290">
        <v>4</v>
      </c>
      <c r="Q63" s="290">
        <v>5</v>
      </c>
      <c r="R63" s="290">
        <f t="shared" si="23"/>
        <v>5</v>
      </c>
      <c r="S63" s="290">
        <f t="shared" si="24"/>
        <v>4</v>
      </c>
      <c r="T63" s="290">
        <f t="shared" si="25"/>
        <v>5</v>
      </c>
      <c r="V63" s="290">
        <f t="shared" si="56"/>
        <v>0</v>
      </c>
      <c r="X63" s="290">
        <v>4.5</v>
      </c>
      <c r="Y63" s="290">
        <f t="shared" si="26"/>
        <v>4.5</v>
      </c>
      <c r="Z63" s="291">
        <f t="shared" si="57"/>
        <v>0</v>
      </c>
      <c r="AA63" s="361"/>
      <c r="AB63" s="349">
        <v>6</v>
      </c>
      <c r="AC63" s="290">
        <v>4</v>
      </c>
      <c r="AD63" s="290">
        <v>4</v>
      </c>
      <c r="AE63" s="290">
        <v>5</v>
      </c>
      <c r="AF63" s="290">
        <v>4</v>
      </c>
      <c r="AG63" s="290">
        <v>3</v>
      </c>
      <c r="AH63" s="290">
        <v>4</v>
      </c>
      <c r="AJ63" s="290">
        <f t="shared" si="58"/>
        <v>0</v>
      </c>
      <c r="AL63" s="290">
        <v>4.5</v>
      </c>
      <c r="AM63" s="290">
        <f t="shared" si="27"/>
        <v>3.5</v>
      </c>
      <c r="AN63" s="291">
        <f t="shared" si="28"/>
        <v>1</v>
      </c>
      <c r="AO63" s="361"/>
      <c r="AP63" s="349">
        <v>1</v>
      </c>
      <c r="AQ63" s="290">
        <v>1</v>
      </c>
      <c r="AR63" s="290">
        <v>1</v>
      </c>
      <c r="AS63" s="290">
        <v>1</v>
      </c>
      <c r="AT63" s="290">
        <v>1</v>
      </c>
      <c r="AU63" s="290">
        <v>1</v>
      </c>
      <c r="AW63" s="290">
        <f t="shared" si="29"/>
        <v>0</v>
      </c>
      <c r="AY63" s="290">
        <v>1</v>
      </c>
      <c r="AZ63" s="290">
        <f t="shared" si="30"/>
        <v>1</v>
      </c>
      <c r="BA63" s="291">
        <f t="shared" si="31"/>
        <v>0</v>
      </c>
      <c r="BB63" s="361"/>
      <c r="BC63" s="355">
        <v>12.823529411764707</v>
      </c>
      <c r="BD63" s="295">
        <v>14.96078431372549</v>
      </c>
      <c r="BE63" s="295">
        <v>36.019607843137258</v>
      </c>
      <c r="BF63" s="295">
        <v>3.9215686274509802</v>
      </c>
      <c r="BG63" s="295">
        <v>1.7058823529411764</v>
      </c>
      <c r="BH63" s="298">
        <v>36.019607843137258</v>
      </c>
      <c r="BI63" s="298">
        <v>24.313725490196077</v>
      </c>
      <c r="BJ63" s="298">
        <v>5.6470588235294121</v>
      </c>
      <c r="BL63" s="355">
        <v>1.1406189408934624</v>
      </c>
      <c r="BM63" s="295">
        <v>1.2030542287912649</v>
      </c>
      <c r="BN63" s="295">
        <v>1.5684318138641138</v>
      </c>
      <c r="BO63" s="295">
        <v>0.69210354538310181</v>
      </c>
      <c r="BP63" s="295">
        <v>0.43230891030330015</v>
      </c>
      <c r="BQ63" s="295">
        <f t="shared" si="32"/>
        <v>1.5684318138641138</v>
      </c>
      <c r="BR63" s="295">
        <f t="shared" si="32"/>
        <v>1.4033560661684839</v>
      </c>
      <c r="BS63" s="295">
        <f t="shared" si="32"/>
        <v>0.82262952210514584</v>
      </c>
      <c r="BT63" s="295"/>
      <c r="BU63" s="295">
        <f t="shared" si="33"/>
        <v>0</v>
      </c>
      <c r="BW63" s="295">
        <f t="shared" si="13"/>
        <v>0.82134652417971832</v>
      </c>
      <c r="BX63" s="295">
        <f t="shared" si="14"/>
        <v>1.4908119539103579</v>
      </c>
      <c r="BY63" s="292">
        <f t="shared" si="59"/>
        <v>-0.66946542973063961</v>
      </c>
      <c r="BZ63" s="361"/>
      <c r="CA63" s="355">
        <v>6.7692307692307692</v>
      </c>
      <c r="CB63" s="295">
        <v>7.1538461538461542</v>
      </c>
      <c r="CC63" s="295">
        <v>2.8461538461538463</v>
      </c>
      <c r="CD63" s="295">
        <v>2</v>
      </c>
      <c r="CE63" s="295">
        <v>6.9230769230769234</v>
      </c>
      <c r="CF63" s="295">
        <v>6.4615384615384617</v>
      </c>
      <c r="CG63" s="295">
        <v>2.3846153846153846</v>
      </c>
      <c r="CH63" s="295">
        <v>2.3076923076923075</v>
      </c>
      <c r="CI63" s="295"/>
      <c r="CJ63" s="295">
        <f t="shared" si="60"/>
        <v>6.9615384615384617</v>
      </c>
      <c r="CK63" s="295">
        <f t="shared" si="61"/>
        <v>2.4230769230769234</v>
      </c>
      <c r="CL63" s="292">
        <f t="shared" si="62"/>
        <v>4.5384615384615383</v>
      </c>
      <c r="CM63" s="295">
        <f t="shared" si="63"/>
        <v>6.6923076923076925</v>
      </c>
      <c r="CN63" s="295">
        <f t="shared" si="64"/>
        <v>2.3461538461538458</v>
      </c>
      <c r="CO63" s="292">
        <f t="shared" si="65"/>
        <v>4.3461538461538467</v>
      </c>
      <c r="CP63" s="361"/>
      <c r="CQ63" s="355"/>
      <c r="CR63" s="295"/>
      <c r="CS63" s="295"/>
      <c r="CT63" s="295"/>
      <c r="CU63" s="295">
        <v>4.2727272727272725</v>
      </c>
      <c r="CV63" s="295">
        <v>4.833333333333333</v>
      </c>
      <c r="CW63" s="295">
        <v>1.3333333333333333</v>
      </c>
      <c r="CX63" s="295">
        <v>2.5</v>
      </c>
      <c r="CY63" s="295"/>
      <c r="CZ63" s="295"/>
      <c r="DA63" s="295"/>
      <c r="DB63" s="292"/>
      <c r="DC63" s="302">
        <f t="shared" si="66"/>
        <v>4.2727272727272725</v>
      </c>
      <c r="DD63" s="302">
        <f t="shared" si="67"/>
        <v>1.9166666666666665</v>
      </c>
      <c r="DE63" s="292">
        <f t="shared" si="68"/>
        <v>2.356060606060606</v>
      </c>
      <c r="DG63" s="361"/>
      <c r="DH63" s="295">
        <f t="shared" si="34"/>
        <v>0.45102681179626242</v>
      </c>
      <c r="DI63" s="295">
        <f t="shared" si="34"/>
        <v>0</v>
      </c>
      <c r="DJ63" s="292">
        <f t="shared" si="35"/>
        <v>0.22551340589813121</v>
      </c>
      <c r="DK63" s="295">
        <f t="shared" si="36"/>
        <v>0</v>
      </c>
      <c r="DL63" s="295">
        <f t="shared" si="36"/>
        <v>0</v>
      </c>
      <c r="DM63" s="292">
        <f t="shared" si="37"/>
        <v>0</v>
      </c>
      <c r="DN63" s="297">
        <f t="shared" si="38"/>
        <v>0.22551340589813121</v>
      </c>
      <c r="DO63" s="295">
        <f t="shared" si="39"/>
        <v>0.45102681179626242</v>
      </c>
      <c r="DP63" s="295">
        <f t="shared" si="39"/>
        <v>0</v>
      </c>
      <c r="DQ63" s="295">
        <f t="shared" si="39"/>
        <v>0</v>
      </c>
      <c r="DR63" s="295">
        <f t="shared" si="39"/>
        <v>0</v>
      </c>
      <c r="DS63" s="292">
        <f t="shared" si="40"/>
        <v>0.1127567029490656</v>
      </c>
      <c r="DT63" s="295">
        <f t="shared" si="41"/>
        <v>0</v>
      </c>
      <c r="DU63" s="295">
        <f t="shared" si="41"/>
        <v>0</v>
      </c>
      <c r="DV63" s="295">
        <f t="shared" si="41"/>
        <v>0</v>
      </c>
      <c r="DW63" s="295">
        <f t="shared" si="41"/>
        <v>0</v>
      </c>
      <c r="DX63" s="292">
        <f t="shared" si="42"/>
        <v>0</v>
      </c>
      <c r="DY63" s="297">
        <f t="shared" si="43"/>
        <v>0.1127567029490656</v>
      </c>
      <c r="DZ63" s="361"/>
      <c r="EA63" s="295">
        <f t="shared" si="69"/>
        <v>5</v>
      </c>
      <c r="EB63" s="295">
        <f t="shared" si="70"/>
        <v>0</v>
      </c>
      <c r="EC63" s="295">
        <f t="shared" si="46"/>
        <v>0</v>
      </c>
      <c r="ED63" s="295">
        <f t="shared" si="47"/>
        <v>0</v>
      </c>
      <c r="EE63" s="295">
        <f t="shared" si="48"/>
        <v>5</v>
      </c>
      <c r="EF63" s="295">
        <f t="shared" si="49"/>
        <v>0</v>
      </c>
      <c r="EG63" s="295">
        <f t="shared" si="50"/>
        <v>0</v>
      </c>
      <c r="EH63" s="295">
        <f t="shared" si="51"/>
        <v>0</v>
      </c>
      <c r="EI63" s="295">
        <f t="shared" si="52"/>
        <v>0</v>
      </c>
      <c r="EJ63" s="295">
        <f t="shared" si="53"/>
        <v>0</v>
      </c>
      <c r="EK63" s="295">
        <f t="shared" si="54"/>
        <v>0</v>
      </c>
      <c r="EL63" s="295">
        <f t="shared" si="55"/>
        <v>0</v>
      </c>
      <c r="EN63" s="290">
        <v>20</v>
      </c>
      <c r="EO63" s="290">
        <v>0</v>
      </c>
      <c r="EP63" s="290">
        <v>0</v>
      </c>
      <c r="EQ63" s="290">
        <v>0</v>
      </c>
      <c r="ER63" s="290">
        <v>0</v>
      </c>
      <c r="ES63" s="290">
        <v>20</v>
      </c>
      <c r="ET63" s="290">
        <v>2</v>
      </c>
      <c r="EU63" s="290">
        <v>0</v>
      </c>
      <c r="EV63" s="290">
        <v>0</v>
      </c>
      <c r="EW63" s="290">
        <v>0</v>
      </c>
      <c r="EY63" s="290">
        <v>20</v>
      </c>
      <c r="EZ63" s="290">
        <v>0</v>
      </c>
      <c r="FA63" s="290">
        <v>0</v>
      </c>
      <c r="FB63" s="290">
        <v>20</v>
      </c>
      <c r="FC63" s="290">
        <v>2</v>
      </c>
      <c r="FD63" s="290">
        <v>0</v>
      </c>
      <c r="FE63" s="290">
        <v>20</v>
      </c>
      <c r="FF63" s="290">
        <v>0</v>
      </c>
      <c r="FG63" s="290">
        <v>0</v>
      </c>
      <c r="FH63" s="290">
        <v>20</v>
      </c>
      <c r="FI63" s="290">
        <v>0</v>
      </c>
      <c r="FJ63" s="290">
        <v>0</v>
      </c>
      <c r="FL63" s="290">
        <v>20</v>
      </c>
      <c r="FM63" s="290">
        <v>0</v>
      </c>
      <c r="FN63" s="290">
        <v>0</v>
      </c>
      <c r="FO63" s="290">
        <v>20</v>
      </c>
      <c r="FP63" s="290">
        <v>0</v>
      </c>
      <c r="FQ63" s="290">
        <v>0</v>
      </c>
      <c r="FR63" s="290">
        <v>20</v>
      </c>
      <c r="FS63" s="290">
        <v>0</v>
      </c>
      <c r="FT63" s="290">
        <v>0</v>
      </c>
      <c r="FU63" s="290">
        <v>20</v>
      </c>
      <c r="FV63" s="290">
        <v>0</v>
      </c>
      <c r="FW63" s="290">
        <v>0</v>
      </c>
      <c r="FX63" s="398"/>
      <c r="FY63" s="243">
        <v>3.625</v>
      </c>
      <c r="FZ63" s="49">
        <v>4.625</v>
      </c>
      <c r="GA63" s="49">
        <v>4.4375</v>
      </c>
      <c r="GB63" s="49">
        <v>4.8</v>
      </c>
      <c r="GC63"/>
      <c r="GD63"/>
      <c r="GE63"/>
      <c r="GF63"/>
      <c r="GG63"/>
      <c r="GH63" s="49">
        <f t="shared" si="71"/>
        <v>4.125</v>
      </c>
      <c r="GI63" s="49">
        <f t="shared" si="72"/>
        <v>4.6187500000000004</v>
      </c>
      <c r="GJ63" s="49">
        <f t="shared" si="73"/>
        <v>-0.49375000000000036</v>
      </c>
    </row>
    <row r="64" spans="1:192">
      <c r="A64" s="289" t="s">
        <v>1155</v>
      </c>
      <c r="B64" s="290">
        <v>13</v>
      </c>
      <c r="C64" s="290">
        <v>41</v>
      </c>
      <c r="D64" s="290" t="s">
        <v>367</v>
      </c>
      <c r="F64" s="290" t="s">
        <v>577</v>
      </c>
      <c r="G64" s="290" t="s">
        <v>368</v>
      </c>
      <c r="H64" s="290" t="s">
        <v>111</v>
      </c>
      <c r="I64" s="290" t="s">
        <v>369</v>
      </c>
      <c r="J64" s="299" t="s">
        <v>590</v>
      </c>
      <c r="K64" s="299" t="s">
        <v>104</v>
      </c>
      <c r="L64" s="331" t="s">
        <v>105</v>
      </c>
      <c r="M64" s="343" t="s">
        <v>379</v>
      </c>
      <c r="N64" s="289">
        <v>6</v>
      </c>
      <c r="O64" s="290">
        <v>4</v>
      </c>
      <c r="P64" s="290">
        <v>8</v>
      </c>
      <c r="Q64" s="290">
        <v>9</v>
      </c>
      <c r="R64" s="290">
        <f t="shared" si="23"/>
        <v>4</v>
      </c>
      <c r="S64" s="290">
        <f t="shared" si="24"/>
        <v>3</v>
      </c>
      <c r="T64" s="290">
        <f t="shared" si="25"/>
        <v>4</v>
      </c>
      <c r="V64" s="290">
        <f t="shared" si="56"/>
        <v>0</v>
      </c>
      <c r="X64" s="290">
        <v>8.5</v>
      </c>
      <c r="Y64" s="290">
        <f t="shared" si="26"/>
        <v>3.5</v>
      </c>
      <c r="Z64" s="291">
        <f t="shared" si="57"/>
        <v>5</v>
      </c>
      <c r="AA64" s="361"/>
      <c r="AB64" s="349">
        <v>6</v>
      </c>
      <c r="AC64" s="290">
        <v>4</v>
      </c>
      <c r="AD64" s="290">
        <v>5</v>
      </c>
      <c r="AE64" s="290">
        <v>7</v>
      </c>
      <c r="AF64" s="290">
        <v>4</v>
      </c>
      <c r="AG64" s="290">
        <v>3</v>
      </c>
      <c r="AH64" s="290">
        <v>4</v>
      </c>
      <c r="AJ64" s="290">
        <f t="shared" si="58"/>
        <v>0</v>
      </c>
      <c r="AL64" s="290">
        <v>6</v>
      </c>
      <c r="AM64" s="290">
        <f t="shared" si="27"/>
        <v>3.5</v>
      </c>
      <c r="AN64" s="291">
        <f t="shared" si="28"/>
        <v>2.5</v>
      </c>
      <c r="AO64" s="361"/>
      <c r="AP64" s="349">
        <v>1</v>
      </c>
      <c r="AQ64" s="290">
        <v>2</v>
      </c>
      <c r="AR64" s="290">
        <v>3</v>
      </c>
      <c r="AS64" s="290">
        <v>1</v>
      </c>
      <c r="AT64" s="290">
        <v>1</v>
      </c>
      <c r="AU64" s="290">
        <v>1</v>
      </c>
      <c r="AW64" s="290">
        <f t="shared" si="29"/>
        <v>0</v>
      </c>
      <c r="AY64" s="290">
        <v>2.5</v>
      </c>
      <c r="AZ64" s="290">
        <f t="shared" si="30"/>
        <v>1</v>
      </c>
      <c r="BA64" s="291">
        <f t="shared" si="31"/>
        <v>1.5</v>
      </c>
      <c r="BB64" s="361"/>
      <c r="BC64" s="355">
        <v>0.66666666666666663</v>
      </c>
      <c r="BD64" s="295">
        <v>14.96078431372549</v>
      </c>
      <c r="BE64" s="295">
        <v>26.96078431372549</v>
      </c>
      <c r="BF64" s="295">
        <v>0.66666666666666663</v>
      </c>
      <c r="BG64" s="295">
        <v>1</v>
      </c>
      <c r="BH64" s="298">
        <v>26.96078431372549</v>
      </c>
      <c r="BI64" s="298">
        <v>5.215686274509804</v>
      </c>
      <c r="BJ64" s="298">
        <v>1.2941176470588236</v>
      </c>
      <c r="BL64" s="355">
        <v>0.22184874961635634</v>
      </c>
      <c r="BM64" s="295">
        <v>1.2030542287912649</v>
      </c>
      <c r="BN64" s="295">
        <v>1.4465493494179105</v>
      </c>
      <c r="BO64" s="295">
        <v>0.22184874961635634</v>
      </c>
      <c r="BP64" s="295">
        <v>0.3010299956639812</v>
      </c>
      <c r="BQ64" s="295">
        <f t="shared" si="32"/>
        <v>1.4465493494179105</v>
      </c>
      <c r="BR64" s="295">
        <f t="shared" si="32"/>
        <v>0.79348908611981517</v>
      </c>
      <c r="BS64" s="295">
        <f t="shared" si="32"/>
        <v>0.36061568564822527</v>
      </c>
      <c r="BT64" s="295"/>
      <c r="BU64" s="295">
        <f t="shared" si="33"/>
        <v>0</v>
      </c>
      <c r="BW64" s="295">
        <f t="shared" si="13"/>
        <v>0.4259687322722811</v>
      </c>
      <c r="BX64" s="295">
        <f t="shared" si="14"/>
        <v>0.87562859787068636</v>
      </c>
      <c r="BY64" s="292">
        <f t="shared" si="59"/>
        <v>-0.44965986559840526</v>
      </c>
      <c r="BZ64" s="361"/>
      <c r="CA64" s="355">
        <v>6.4615384615384617</v>
      </c>
      <c r="CB64" s="295">
        <v>7.25</v>
      </c>
      <c r="CC64" s="295">
        <v>3.8461538461538463</v>
      </c>
      <c r="CD64" s="295">
        <v>3.6923076923076925</v>
      </c>
      <c r="CE64" s="295">
        <v>6.8461538461538458</v>
      </c>
      <c r="CF64" s="295">
        <v>6.916666666666667</v>
      </c>
      <c r="CG64" s="295">
        <v>2.8461538461538463</v>
      </c>
      <c r="CH64" s="295">
        <v>4.1538461538461542</v>
      </c>
      <c r="CI64" s="295"/>
      <c r="CJ64" s="295">
        <f t="shared" si="60"/>
        <v>6.8557692307692308</v>
      </c>
      <c r="CK64" s="295">
        <f t="shared" si="61"/>
        <v>3.7692307692307692</v>
      </c>
      <c r="CL64" s="292">
        <f t="shared" si="62"/>
        <v>3.0865384615384617</v>
      </c>
      <c r="CM64" s="295">
        <f t="shared" si="63"/>
        <v>6.8814102564102564</v>
      </c>
      <c r="CN64" s="295">
        <f t="shared" si="64"/>
        <v>3.5</v>
      </c>
      <c r="CO64" s="292">
        <f t="shared" si="65"/>
        <v>3.3814102564102564</v>
      </c>
      <c r="CP64" s="361"/>
      <c r="CQ64" s="355"/>
      <c r="CR64" s="295"/>
      <c r="CS64" s="295"/>
      <c r="CT64" s="295"/>
      <c r="CU64" s="295">
        <v>4.583333333333333</v>
      </c>
      <c r="CV64" s="295">
        <v>4.416666666666667</v>
      </c>
      <c r="CW64" s="295">
        <v>2.3333333333333335</v>
      </c>
      <c r="CX64" s="295">
        <v>3.25</v>
      </c>
      <c r="CY64" s="295"/>
      <c r="CZ64" s="295"/>
      <c r="DA64" s="295"/>
      <c r="DB64" s="292"/>
      <c r="DC64" s="302">
        <f t="shared" si="66"/>
        <v>4.583333333333333</v>
      </c>
      <c r="DD64" s="302">
        <f t="shared" si="67"/>
        <v>2.791666666666667</v>
      </c>
      <c r="DE64" s="292">
        <f t="shared" si="68"/>
        <v>1.7916666666666661</v>
      </c>
      <c r="DG64" s="361"/>
      <c r="DH64" s="295">
        <f t="shared" si="34"/>
        <v>0</v>
      </c>
      <c r="DI64" s="295">
        <f t="shared" si="34"/>
        <v>0</v>
      </c>
      <c r="DJ64" s="292">
        <f t="shared" si="35"/>
        <v>0</v>
      </c>
      <c r="DK64" s="295">
        <f t="shared" si="36"/>
        <v>0</v>
      </c>
      <c r="DL64" s="295">
        <f t="shared" si="36"/>
        <v>0</v>
      </c>
      <c r="DM64" s="292">
        <f t="shared" si="37"/>
        <v>0</v>
      </c>
      <c r="DN64" s="297">
        <f t="shared" si="38"/>
        <v>0</v>
      </c>
      <c r="DO64" s="295">
        <f t="shared" si="39"/>
        <v>0</v>
      </c>
      <c r="DP64" s="295">
        <f t="shared" si="39"/>
        <v>0</v>
      </c>
      <c r="DQ64" s="295">
        <f t="shared" si="39"/>
        <v>0</v>
      </c>
      <c r="DR64" s="295">
        <f t="shared" si="39"/>
        <v>0</v>
      </c>
      <c r="DS64" s="292">
        <f t="shared" si="40"/>
        <v>0</v>
      </c>
      <c r="DT64" s="295">
        <f t="shared" si="41"/>
        <v>0</v>
      </c>
      <c r="DU64" s="295">
        <f t="shared" si="41"/>
        <v>0</v>
      </c>
      <c r="DV64" s="295">
        <f t="shared" si="41"/>
        <v>0</v>
      </c>
      <c r="DW64" s="295">
        <f t="shared" si="41"/>
        <v>0</v>
      </c>
      <c r="DX64" s="292">
        <f t="shared" si="42"/>
        <v>0</v>
      </c>
      <c r="DY64" s="297">
        <f t="shared" si="43"/>
        <v>0</v>
      </c>
      <c r="DZ64" s="361"/>
      <c r="EA64" s="295">
        <f t="shared" si="69"/>
        <v>0</v>
      </c>
      <c r="EB64" s="295">
        <f t="shared" si="70"/>
        <v>0</v>
      </c>
      <c r="EC64" s="295">
        <f t="shared" si="46"/>
        <v>0</v>
      </c>
      <c r="ED64" s="295">
        <f t="shared" si="47"/>
        <v>0</v>
      </c>
      <c r="EE64" s="295">
        <f t="shared" si="48"/>
        <v>0</v>
      </c>
      <c r="EF64" s="295">
        <f t="shared" si="49"/>
        <v>0</v>
      </c>
      <c r="EG64" s="295">
        <f t="shared" si="50"/>
        <v>0</v>
      </c>
      <c r="EH64" s="295">
        <f t="shared" si="51"/>
        <v>0</v>
      </c>
      <c r="EI64" s="295">
        <f t="shared" si="52"/>
        <v>0</v>
      </c>
      <c r="EJ64" s="295">
        <f t="shared" si="53"/>
        <v>0</v>
      </c>
      <c r="EK64" s="295">
        <f t="shared" si="54"/>
        <v>0</v>
      </c>
      <c r="EL64" s="295">
        <f t="shared" si="55"/>
        <v>0</v>
      </c>
      <c r="EN64" s="290">
        <v>20</v>
      </c>
      <c r="EO64" s="290">
        <v>0</v>
      </c>
      <c r="EP64" s="290">
        <v>0</v>
      </c>
      <c r="EQ64" s="290">
        <v>0</v>
      </c>
      <c r="ER64" s="290">
        <v>0</v>
      </c>
      <c r="ES64" s="290">
        <v>20</v>
      </c>
      <c r="ET64" s="290">
        <v>0</v>
      </c>
      <c r="EU64" s="290">
        <v>0</v>
      </c>
      <c r="EV64" s="290">
        <v>0</v>
      </c>
      <c r="EW64" s="290">
        <v>0</v>
      </c>
      <c r="EY64" s="290">
        <v>20</v>
      </c>
      <c r="EZ64" s="290">
        <v>0</v>
      </c>
      <c r="FA64" s="290">
        <v>0</v>
      </c>
      <c r="FB64" s="290">
        <v>20</v>
      </c>
      <c r="FC64" s="290">
        <v>0</v>
      </c>
      <c r="FD64" s="290">
        <v>0</v>
      </c>
      <c r="FE64" s="290">
        <v>20</v>
      </c>
      <c r="FF64" s="290">
        <v>0</v>
      </c>
      <c r="FG64" s="290">
        <v>0</v>
      </c>
      <c r="FH64" s="290">
        <v>20</v>
      </c>
      <c r="FI64" s="290">
        <v>0</v>
      </c>
      <c r="FJ64" s="290">
        <v>0</v>
      </c>
      <c r="FL64" s="290">
        <v>20</v>
      </c>
      <c r="FM64" s="290">
        <v>0</v>
      </c>
      <c r="FN64" s="290">
        <v>0</v>
      </c>
      <c r="FO64" s="290">
        <v>20</v>
      </c>
      <c r="FP64" s="290">
        <v>0</v>
      </c>
      <c r="FQ64" s="290">
        <v>0</v>
      </c>
      <c r="FR64" s="290">
        <v>20</v>
      </c>
      <c r="FS64" s="290">
        <v>0</v>
      </c>
      <c r="FT64" s="290">
        <v>0</v>
      </c>
      <c r="FU64" s="290">
        <v>20</v>
      </c>
      <c r="FV64" s="290">
        <v>0</v>
      </c>
      <c r="FW64" s="290">
        <v>0</v>
      </c>
      <c r="FX64" s="398"/>
      <c r="FY64" s="243">
        <v>4.75</v>
      </c>
      <c r="FZ64" s="49">
        <v>5.8125</v>
      </c>
      <c r="GA64" s="49">
        <v>4.9375</v>
      </c>
      <c r="GB64" s="49">
        <v>4.5</v>
      </c>
      <c r="GC64"/>
      <c r="GD64"/>
      <c r="GE64"/>
      <c r="GF64"/>
      <c r="GG64"/>
      <c r="GH64" s="49">
        <f t="shared" si="71"/>
        <v>5.28125</v>
      </c>
      <c r="GI64" s="49">
        <f t="shared" si="72"/>
        <v>4.71875</v>
      </c>
      <c r="GJ64" s="49">
        <f t="shared" si="73"/>
        <v>0.5625</v>
      </c>
    </row>
    <row r="65" spans="1:192">
      <c r="A65" s="289" t="s">
        <v>1155</v>
      </c>
      <c r="B65" s="290">
        <v>14</v>
      </c>
      <c r="C65" s="290">
        <v>32</v>
      </c>
      <c r="D65" s="290" t="s">
        <v>260</v>
      </c>
      <c r="F65" s="290" t="s">
        <v>261</v>
      </c>
      <c r="G65" s="290" t="s">
        <v>262</v>
      </c>
      <c r="H65" s="290" t="s">
        <v>263</v>
      </c>
      <c r="I65" s="290" t="s">
        <v>341</v>
      </c>
      <c r="J65" s="299" t="s">
        <v>538</v>
      </c>
      <c r="K65" s="299" t="s">
        <v>539</v>
      </c>
      <c r="L65" s="331" t="s">
        <v>540</v>
      </c>
      <c r="M65" s="343" t="s">
        <v>379</v>
      </c>
      <c r="N65" s="289">
        <v>2</v>
      </c>
      <c r="O65" s="290">
        <v>6</v>
      </c>
      <c r="P65" s="290">
        <v>5</v>
      </c>
      <c r="Q65" s="290">
        <v>6</v>
      </c>
      <c r="R65" s="290">
        <f t="shared" si="23"/>
        <v>6</v>
      </c>
      <c r="S65" s="290">
        <f t="shared" si="24"/>
        <v>5</v>
      </c>
      <c r="T65" s="290">
        <f t="shared" si="25"/>
        <v>6</v>
      </c>
      <c r="V65" s="290">
        <f t="shared" si="56"/>
        <v>0</v>
      </c>
      <c r="X65" s="290">
        <v>5.5</v>
      </c>
      <c r="Y65" s="290">
        <f t="shared" si="26"/>
        <v>5.5</v>
      </c>
      <c r="Z65" s="291">
        <f t="shared" si="57"/>
        <v>0</v>
      </c>
      <c r="AA65" s="361"/>
      <c r="AB65" s="349">
        <v>2</v>
      </c>
      <c r="AC65" s="290">
        <v>4</v>
      </c>
      <c r="AD65" s="290">
        <v>5</v>
      </c>
      <c r="AE65" s="290">
        <v>6</v>
      </c>
      <c r="AF65" s="290">
        <v>6</v>
      </c>
      <c r="AG65" s="290">
        <v>5</v>
      </c>
      <c r="AH65" s="290">
        <v>6</v>
      </c>
      <c r="AJ65" s="290">
        <f t="shared" si="58"/>
        <v>-2</v>
      </c>
      <c r="AL65" s="290">
        <v>5.5</v>
      </c>
      <c r="AM65" s="290">
        <f t="shared" si="27"/>
        <v>5.5</v>
      </c>
      <c r="AN65" s="291">
        <f t="shared" si="28"/>
        <v>0</v>
      </c>
      <c r="AO65" s="361"/>
      <c r="AP65" s="349">
        <v>1</v>
      </c>
      <c r="AQ65" s="290">
        <v>1</v>
      </c>
      <c r="AR65" s="290">
        <v>1</v>
      </c>
      <c r="AS65" s="290">
        <v>2</v>
      </c>
      <c r="AT65" s="290">
        <v>1</v>
      </c>
      <c r="AU65" s="290">
        <v>1</v>
      </c>
      <c r="AW65" s="290">
        <f t="shared" si="29"/>
        <v>-1</v>
      </c>
      <c r="AY65" s="290">
        <v>1</v>
      </c>
      <c r="AZ65" s="290">
        <f t="shared" si="30"/>
        <v>1</v>
      </c>
      <c r="BA65" s="291">
        <f t="shared" si="31"/>
        <v>0</v>
      </c>
      <c r="BB65" s="361"/>
      <c r="BC65" s="355">
        <v>3.6274509803921569</v>
      </c>
      <c r="BD65" s="295">
        <v>4424.2941176470586</v>
      </c>
      <c r="BE65" s="295">
        <v>0.45098039215686275</v>
      </c>
      <c r="BF65" s="295">
        <v>3.7254901960784315</v>
      </c>
      <c r="BG65" s="295">
        <v>1.2352941176470589</v>
      </c>
      <c r="BH65" s="298">
        <v>0.50980392156862742</v>
      </c>
      <c r="BI65" s="298">
        <v>0.76470588235294112</v>
      </c>
      <c r="BJ65" s="298">
        <v>0.31372549019607843</v>
      </c>
      <c r="BL65" s="355">
        <v>0.66534182687217014</v>
      </c>
      <c r="BM65" s="295">
        <v>3.6459421404409138</v>
      </c>
      <c r="BN65" s="295">
        <v>0.16166154363303981</v>
      </c>
      <c r="BO65" s="295">
        <v>0.67444686647693197</v>
      </c>
      <c r="BP65" s="295">
        <v>0.34933467523853623</v>
      </c>
      <c r="BQ65" s="295">
        <f t="shared" si="32"/>
        <v>0.17892054907454549</v>
      </c>
      <c r="BR65" s="295">
        <f t="shared" si="32"/>
        <v>0.24667233334138849</v>
      </c>
      <c r="BS65" s="295">
        <f t="shared" si="32"/>
        <v>0.11850462660289007</v>
      </c>
      <c r="BT65" s="295"/>
      <c r="BU65" s="295">
        <f t="shared" si="33"/>
        <v>-1.7259005441505687E-2</v>
      </c>
      <c r="BW65" s="295">
        <f t="shared" si="13"/>
        <v>0.77530340751081739</v>
      </c>
      <c r="BX65" s="295">
        <f t="shared" si="14"/>
        <v>0.31773568916683381</v>
      </c>
      <c r="BY65" s="292">
        <f t="shared" si="59"/>
        <v>0.45756771834398358</v>
      </c>
      <c r="BZ65" s="361"/>
      <c r="CA65" s="355">
        <v>5.8461538461538458</v>
      </c>
      <c r="CB65" s="295">
        <v>6.3076923076923075</v>
      </c>
      <c r="CC65" s="295">
        <v>3.3076923076923075</v>
      </c>
      <c r="CD65" s="295">
        <v>2.7692307692307692</v>
      </c>
      <c r="CE65" s="295">
        <v>5.6923076923076925</v>
      </c>
      <c r="CF65" s="295">
        <v>6</v>
      </c>
      <c r="CG65" s="295">
        <v>3</v>
      </c>
      <c r="CH65" s="295">
        <v>3.1538461538461537</v>
      </c>
      <c r="CI65" s="295"/>
      <c r="CJ65" s="295">
        <f t="shared" si="60"/>
        <v>6.0769230769230766</v>
      </c>
      <c r="CK65" s="295">
        <f t="shared" si="61"/>
        <v>3.0384615384615383</v>
      </c>
      <c r="CL65" s="292">
        <f t="shared" si="62"/>
        <v>3.0384615384615383</v>
      </c>
      <c r="CM65" s="295">
        <f t="shared" si="63"/>
        <v>5.8461538461538467</v>
      </c>
      <c r="CN65" s="295">
        <f t="shared" si="64"/>
        <v>3.0769230769230766</v>
      </c>
      <c r="CO65" s="292">
        <f t="shared" si="65"/>
        <v>2.7692307692307701</v>
      </c>
      <c r="CP65" s="361"/>
      <c r="CQ65" s="355"/>
      <c r="CR65" s="295"/>
      <c r="CS65" s="295"/>
      <c r="CT65" s="295"/>
      <c r="CU65" s="295">
        <v>4.25</v>
      </c>
      <c r="CV65" s="295">
        <v>4.5454545454545459</v>
      </c>
      <c r="CW65" s="295">
        <v>2.25</v>
      </c>
      <c r="CX65" s="295">
        <v>2.1666666666666665</v>
      </c>
      <c r="CY65" s="295"/>
      <c r="CZ65" s="295"/>
      <c r="DA65" s="295"/>
      <c r="DB65" s="292"/>
      <c r="DC65" s="302">
        <f t="shared" si="66"/>
        <v>4.25</v>
      </c>
      <c r="DD65" s="302">
        <f t="shared" si="67"/>
        <v>2.208333333333333</v>
      </c>
      <c r="DE65" s="292">
        <f t="shared" si="68"/>
        <v>2.041666666666667</v>
      </c>
      <c r="DG65" s="361"/>
      <c r="DH65" s="295">
        <f t="shared" si="34"/>
        <v>0</v>
      </c>
      <c r="DI65" s="295">
        <f t="shared" si="34"/>
        <v>0</v>
      </c>
      <c r="DJ65" s="292">
        <f t="shared" si="35"/>
        <v>0</v>
      </c>
      <c r="DK65" s="295">
        <f t="shared" si="36"/>
        <v>0</v>
      </c>
      <c r="DL65" s="295">
        <f t="shared" si="36"/>
        <v>0</v>
      </c>
      <c r="DM65" s="292">
        <f t="shared" si="37"/>
        <v>0</v>
      </c>
      <c r="DN65" s="297">
        <f t="shared" si="38"/>
        <v>0</v>
      </c>
      <c r="DO65" s="295">
        <f t="shared" si="39"/>
        <v>0.31756042929152134</v>
      </c>
      <c r="DP65" s="295">
        <f t="shared" si="39"/>
        <v>0</v>
      </c>
      <c r="DQ65" s="295">
        <f t="shared" si="39"/>
        <v>0.31756042929152134</v>
      </c>
      <c r="DR65" s="295">
        <f t="shared" si="39"/>
        <v>0</v>
      </c>
      <c r="DS65" s="292">
        <f t="shared" si="40"/>
        <v>0.15878021464576067</v>
      </c>
      <c r="DT65" s="295">
        <f t="shared" si="41"/>
        <v>0</v>
      </c>
      <c r="DU65" s="295">
        <f t="shared" si="41"/>
        <v>0</v>
      </c>
      <c r="DV65" s="295">
        <f t="shared" si="41"/>
        <v>0</v>
      </c>
      <c r="DW65" s="295">
        <f t="shared" si="41"/>
        <v>0</v>
      </c>
      <c r="DX65" s="292">
        <f t="shared" si="42"/>
        <v>0</v>
      </c>
      <c r="DY65" s="297">
        <f t="shared" si="43"/>
        <v>0.15878021464576067</v>
      </c>
      <c r="DZ65" s="361"/>
      <c r="EA65" s="295">
        <f t="shared" si="69"/>
        <v>0</v>
      </c>
      <c r="EB65" s="295">
        <f t="shared" si="70"/>
        <v>0</v>
      </c>
      <c r="EC65" s="295">
        <f t="shared" si="46"/>
        <v>0</v>
      </c>
      <c r="ED65" s="295">
        <f t="shared" si="47"/>
        <v>0</v>
      </c>
      <c r="EE65" s="295">
        <f t="shared" si="48"/>
        <v>2.5</v>
      </c>
      <c r="EF65" s="295">
        <f t="shared" si="49"/>
        <v>0</v>
      </c>
      <c r="EG65" s="295">
        <f t="shared" si="50"/>
        <v>2.5</v>
      </c>
      <c r="EH65" s="295">
        <f t="shared" si="51"/>
        <v>0</v>
      </c>
      <c r="EI65" s="295">
        <f t="shared" si="52"/>
        <v>0</v>
      </c>
      <c r="EJ65" s="295">
        <f t="shared" si="53"/>
        <v>0</v>
      </c>
      <c r="EK65" s="295">
        <f t="shared" si="54"/>
        <v>0</v>
      </c>
      <c r="EL65" s="295">
        <f t="shared" si="55"/>
        <v>0</v>
      </c>
      <c r="EN65" s="290">
        <v>20</v>
      </c>
      <c r="EO65" s="290">
        <v>0</v>
      </c>
      <c r="EP65" s="290">
        <v>0</v>
      </c>
      <c r="EQ65" s="290">
        <v>0</v>
      </c>
      <c r="ER65" s="290">
        <v>0</v>
      </c>
      <c r="ES65" s="290">
        <v>20</v>
      </c>
      <c r="ET65" s="290">
        <v>0</v>
      </c>
      <c r="EU65" s="290">
        <v>0</v>
      </c>
      <c r="EV65" s="290">
        <v>0</v>
      </c>
      <c r="EW65" s="290">
        <v>0</v>
      </c>
      <c r="EY65" s="290">
        <v>20</v>
      </c>
      <c r="EZ65" s="290">
        <v>1</v>
      </c>
      <c r="FA65" s="290">
        <v>0</v>
      </c>
      <c r="FB65" s="290">
        <v>20</v>
      </c>
      <c r="FC65" s="290">
        <v>0</v>
      </c>
      <c r="FD65" s="290">
        <v>0</v>
      </c>
      <c r="FE65" s="290">
        <v>20</v>
      </c>
      <c r="FF65" s="290">
        <v>0</v>
      </c>
      <c r="FG65" s="290">
        <v>0</v>
      </c>
      <c r="FH65" s="290">
        <v>20</v>
      </c>
      <c r="FI65" s="290">
        <v>1</v>
      </c>
      <c r="FJ65" s="290">
        <v>0</v>
      </c>
      <c r="FL65" s="290">
        <v>20</v>
      </c>
      <c r="FM65" s="290">
        <v>0</v>
      </c>
      <c r="FN65" s="290">
        <v>0</v>
      </c>
      <c r="FO65" s="290">
        <v>20</v>
      </c>
      <c r="FP65" s="290">
        <v>0</v>
      </c>
      <c r="FQ65" s="290">
        <v>0</v>
      </c>
      <c r="FR65" s="290">
        <v>20</v>
      </c>
      <c r="FS65" s="290">
        <v>0</v>
      </c>
      <c r="FT65" s="290">
        <v>0</v>
      </c>
      <c r="FU65" s="290">
        <v>20</v>
      </c>
      <c r="FV65" s="290">
        <v>0</v>
      </c>
      <c r="FW65" s="290">
        <v>0</v>
      </c>
      <c r="FX65" s="398"/>
      <c r="FY65" s="243">
        <v>2.5625</v>
      </c>
      <c r="FZ65" s="49">
        <v>3.8125</v>
      </c>
      <c r="GA65" s="49">
        <v>5.6875</v>
      </c>
      <c r="GB65" s="49">
        <v>4.6875</v>
      </c>
      <c r="GC65"/>
      <c r="GD65"/>
      <c r="GE65"/>
      <c r="GF65"/>
      <c r="GG65"/>
      <c r="GH65" s="49">
        <f t="shared" si="71"/>
        <v>3.1875</v>
      </c>
      <c r="GI65" s="49">
        <f t="shared" si="72"/>
        <v>5.1875</v>
      </c>
      <c r="GJ65" s="49">
        <f t="shared" si="73"/>
        <v>-2</v>
      </c>
    </row>
    <row r="66" spans="1:192">
      <c r="A66" s="289" t="s">
        <v>1155</v>
      </c>
      <c r="B66" s="290">
        <v>15</v>
      </c>
      <c r="C66" s="290">
        <v>18</v>
      </c>
      <c r="D66" s="290" t="s">
        <v>69</v>
      </c>
      <c r="F66" s="290" t="s">
        <v>477</v>
      </c>
      <c r="G66" s="290" t="s">
        <v>381</v>
      </c>
      <c r="H66" s="290" t="s">
        <v>410</v>
      </c>
      <c r="I66" s="290" t="s">
        <v>70</v>
      </c>
      <c r="J66" s="299" t="s">
        <v>20</v>
      </c>
      <c r="K66" s="299" t="s">
        <v>29</v>
      </c>
      <c r="L66" s="331" t="s">
        <v>30</v>
      </c>
      <c r="M66" s="343" t="s">
        <v>379</v>
      </c>
      <c r="N66" s="289">
        <v>4</v>
      </c>
      <c r="O66" s="290">
        <v>7</v>
      </c>
      <c r="P66" s="290">
        <v>4</v>
      </c>
      <c r="Q66" s="290">
        <v>5</v>
      </c>
      <c r="R66" s="290">
        <f t="shared" si="23"/>
        <v>7</v>
      </c>
      <c r="S66" s="290">
        <f t="shared" si="24"/>
        <v>5</v>
      </c>
      <c r="T66" s="290">
        <f t="shared" si="25"/>
        <v>6</v>
      </c>
      <c r="V66" s="290">
        <f t="shared" si="56"/>
        <v>0</v>
      </c>
      <c r="X66" s="290">
        <v>4.5</v>
      </c>
      <c r="Y66" s="290">
        <f t="shared" si="26"/>
        <v>5.5</v>
      </c>
      <c r="Z66" s="291">
        <f t="shared" si="57"/>
        <v>-1</v>
      </c>
      <c r="AA66" s="361"/>
      <c r="AB66" s="349">
        <v>3</v>
      </c>
      <c r="AC66" s="290">
        <v>7</v>
      </c>
      <c r="AD66" s="290">
        <v>3</v>
      </c>
      <c r="AE66" s="290">
        <v>4</v>
      </c>
      <c r="AF66" s="290">
        <v>7</v>
      </c>
      <c r="AG66" s="290">
        <v>4</v>
      </c>
      <c r="AH66" s="290">
        <v>5</v>
      </c>
      <c r="AJ66" s="290">
        <f t="shared" si="58"/>
        <v>0</v>
      </c>
      <c r="AL66" s="290">
        <v>3.5</v>
      </c>
      <c r="AM66" s="290">
        <f t="shared" si="27"/>
        <v>4.5</v>
      </c>
      <c r="AN66" s="291">
        <f t="shared" si="28"/>
        <v>-1</v>
      </c>
      <c r="AO66" s="361"/>
      <c r="AP66" s="349">
        <v>2</v>
      </c>
      <c r="AQ66" s="290">
        <v>1</v>
      </c>
      <c r="AR66" s="290">
        <v>1</v>
      </c>
      <c r="AS66" s="290">
        <v>2</v>
      </c>
      <c r="AT66" s="290">
        <v>1</v>
      </c>
      <c r="AU66" s="290">
        <v>1</v>
      </c>
      <c r="AW66" s="290">
        <f t="shared" si="29"/>
        <v>0</v>
      </c>
      <c r="AY66" s="290">
        <v>1</v>
      </c>
      <c r="AZ66" s="290">
        <f t="shared" si="30"/>
        <v>1</v>
      </c>
      <c r="BA66" s="291">
        <f t="shared" si="31"/>
        <v>0</v>
      </c>
      <c r="BB66" s="361"/>
      <c r="BC66" s="355">
        <v>6.6078431372549016</v>
      </c>
      <c r="BD66" s="295">
        <v>59.137254901960787</v>
      </c>
      <c r="BE66" s="295">
        <v>21.607843137254903</v>
      </c>
      <c r="BF66" s="295">
        <v>66.333333333333329</v>
      </c>
      <c r="BG66" s="295">
        <v>24.156862745098039</v>
      </c>
      <c r="BH66" s="298">
        <v>21.61</v>
      </c>
      <c r="BI66" s="298">
        <v>9.1960784313725483</v>
      </c>
      <c r="BJ66" s="298">
        <v>2.1568627450980391</v>
      </c>
      <c r="BL66" s="355">
        <v>0.88126154949627089</v>
      </c>
      <c r="BM66" s="295">
        <v>1.7791435998845491</v>
      </c>
      <c r="BN66" s="295">
        <v>1.3542591311967627</v>
      </c>
      <c r="BO66" s="295">
        <v>1.8282301147269613</v>
      </c>
      <c r="BP66" s="295">
        <v>1.4006564802769921</v>
      </c>
      <c r="BQ66" s="295">
        <f t="shared" si="32"/>
        <v>1.3543005623453597</v>
      </c>
      <c r="BR66" s="295">
        <f t="shared" si="32"/>
        <v>1.0084331675368627</v>
      </c>
      <c r="BS66" s="295">
        <f t="shared" si="32"/>
        <v>0.49925569993391333</v>
      </c>
      <c r="BT66" s="295"/>
      <c r="BU66" s="295">
        <f t="shared" si="33"/>
        <v>-4.1431148597004253E-5</v>
      </c>
      <c r="BW66" s="295">
        <f t="shared" si="13"/>
        <v>1.9613745583597975</v>
      </c>
      <c r="BX66" s="295">
        <f t="shared" si="14"/>
        <v>1.0917703733556452</v>
      </c>
      <c r="BY66" s="292">
        <f t="shared" si="59"/>
        <v>0.86960418500415226</v>
      </c>
      <c r="BZ66" s="361"/>
      <c r="CA66" s="355">
        <v>5.9230769230769234</v>
      </c>
      <c r="CB66" s="295">
        <v>6.5384615384615383</v>
      </c>
      <c r="CC66" s="295">
        <v>3.8461538461538463</v>
      </c>
      <c r="CD66" s="295">
        <v>2.9230769230769229</v>
      </c>
      <c r="CE66" s="295">
        <v>6.0769230769230766</v>
      </c>
      <c r="CF66" s="295">
        <v>6.0769230769230766</v>
      </c>
      <c r="CG66" s="295">
        <v>4.3076923076923075</v>
      </c>
      <c r="CH66" s="295">
        <v>3.5384615384615383</v>
      </c>
      <c r="CI66" s="295"/>
      <c r="CJ66" s="295">
        <f t="shared" si="60"/>
        <v>6.2307692307692308</v>
      </c>
      <c r="CK66" s="295">
        <f t="shared" si="61"/>
        <v>3.3846153846153846</v>
      </c>
      <c r="CL66" s="292">
        <f t="shared" si="62"/>
        <v>2.8461538461538463</v>
      </c>
      <c r="CM66" s="295">
        <f t="shared" si="63"/>
        <v>6.0769230769230766</v>
      </c>
      <c r="CN66" s="295">
        <f t="shared" si="64"/>
        <v>3.9230769230769229</v>
      </c>
      <c r="CO66" s="292">
        <f t="shared" si="65"/>
        <v>2.1538461538461537</v>
      </c>
      <c r="CP66" s="361"/>
      <c r="CQ66" s="355"/>
      <c r="CR66" s="295"/>
      <c r="CS66" s="295"/>
      <c r="CT66" s="295"/>
      <c r="CU66" s="295">
        <v>3.1666666666666665</v>
      </c>
      <c r="CV66" s="295">
        <v>3.9090909090909092</v>
      </c>
      <c r="CW66" s="295">
        <v>3.6666666666666665</v>
      </c>
      <c r="CX66" s="295">
        <v>3.4166666666666665</v>
      </c>
      <c r="CY66" s="295"/>
      <c r="CZ66" s="295"/>
      <c r="DA66" s="295"/>
      <c r="DB66" s="292"/>
      <c r="DC66" s="302">
        <f t="shared" si="66"/>
        <v>3.1666666666666665</v>
      </c>
      <c r="DD66" s="302">
        <f t="shared" si="67"/>
        <v>3.5416666666666665</v>
      </c>
      <c r="DE66" s="292">
        <f t="shared" si="68"/>
        <v>-0.375</v>
      </c>
      <c r="DG66" s="361"/>
      <c r="DH66" s="295">
        <f t="shared" si="34"/>
        <v>0</v>
      </c>
      <c r="DI66" s="295">
        <f t="shared" si="34"/>
        <v>0</v>
      </c>
      <c r="DJ66" s="292">
        <f t="shared" si="35"/>
        <v>0</v>
      </c>
      <c r="DK66" s="295">
        <f t="shared" si="36"/>
        <v>0</v>
      </c>
      <c r="DL66" s="295">
        <f t="shared" si="36"/>
        <v>0</v>
      </c>
      <c r="DM66" s="292">
        <f t="shared" si="37"/>
        <v>0</v>
      </c>
      <c r="DN66" s="297">
        <f t="shared" si="38"/>
        <v>0</v>
      </c>
      <c r="DO66" s="295">
        <f t="shared" si="39"/>
        <v>0</v>
      </c>
      <c r="DP66" s="295">
        <f t="shared" si="39"/>
        <v>0</v>
      </c>
      <c r="DQ66" s="295">
        <f t="shared" si="39"/>
        <v>0</v>
      </c>
      <c r="DR66" s="295">
        <f t="shared" si="39"/>
        <v>0</v>
      </c>
      <c r="DS66" s="292">
        <f t="shared" si="40"/>
        <v>0</v>
      </c>
      <c r="DT66" s="295">
        <f t="shared" si="41"/>
        <v>0</v>
      </c>
      <c r="DU66" s="295">
        <f t="shared" si="41"/>
        <v>0</v>
      </c>
      <c r="DV66" s="295">
        <f t="shared" si="41"/>
        <v>0</v>
      </c>
      <c r="DW66" s="295">
        <f t="shared" si="41"/>
        <v>0</v>
      </c>
      <c r="DX66" s="292">
        <f t="shared" si="42"/>
        <v>0</v>
      </c>
      <c r="DY66" s="297">
        <f t="shared" si="43"/>
        <v>0</v>
      </c>
      <c r="DZ66" s="361"/>
      <c r="EA66" s="295">
        <f t="shared" si="69"/>
        <v>0</v>
      </c>
      <c r="EB66" s="295">
        <f t="shared" si="70"/>
        <v>0</v>
      </c>
      <c r="EC66" s="295">
        <f t="shared" si="46"/>
        <v>0</v>
      </c>
      <c r="ED66" s="295">
        <f t="shared" si="47"/>
        <v>0</v>
      </c>
      <c r="EE66" s="295">
        <f t="shared" si="48"/>
        <v>0</v>
      </c>
      <c r="EF66" s="295">
        <f t="shared" si="49"/>
        <v>0</v>
      </c>
      <c r="EG66" s="295">
        <f t="shared" si="50"/>
        <v>0</v>
      </c>
      <c r="EH66" s="295">
        <f t="shared" si="51"/>
        <v>0</v>
      </c>
      <c r="EI66" s="295">
        <f t="shared" si="52"/>
        <v>0</v>
      </c>
      <c r="EJ66" s="295">
        <f t="shared" si="53"/>
        <v>0</v>
      </c>
      <c r="EK66" s="295">
        <f t="shared" si="54"/>
        <v>0</v>
      </c>
      <c r="EL66" s="295">
        <f t="shared" si="55"/>
        <v>0</v>
      </c>
      <c r="EN66" s="290">
        <v>20</v>
      </c>
      <c r="EO66" s="290">
        <v>0</v>
      </c>
      <c r="EP66" s="290">
        <v>0</v>
      </c>
      <c r="EQ66" s="290">
        <v>0</v>
      </c>
      <c r="ER66" s="290">
        <v>0</v>
      </c>
      <c r="ES66" s="290">
        <v>20</v>
      </c>
      <c r="ET66" s="290">
        <v>0</v>
      </c>
      <c r="EU66" s="290">
        <v>0</v>
      </c>
      <c r="EV66" s="290">
        <v>0</v>
      </c>
      <c r="EW66" s="290">
        <v>0</v>
      </c>
      <c r="EY66" s="290">
        <v>20</v>
      </c>
      <c r="EZ66" s="290">
        <v>0</v>
      </c>
      <c r="FA66" s="290">
        <v>0</v>
      </c>
      <c r="FB66" s="290">
        <v>20</v>
      </c>
      <c r="FC66" s="290">
        <v>0</v>
      </c>
      <c r="FD66" s="290">
        <v>0</v>
      </c>
      <c r="FE66" s="290">
        <v>20</v>
      </c>
      <c r="FF66" s="290">
        <v>0</v>
      </c>
      <c r="FG66" s="290">
        <v>0</v>
      </c>
      <c r="FH66" s="290">
        <v>20</v>
      </c>
      <c r="FI66" s="290">
        <v>0</v>
      </c>
      <c r="FJ66" s="290">
        <v>0</v>
      </c>
      <c r="FL66" s="290">
        <v>20</v>
      </c>
      <c r="FM66" s="290">
        <v>0</v>
      </c>
      <c r="FN66" s="290">
        <v>0</v>
      </c>
      <c r="FO66" s="290">
        <v>20</v>
      </c>
      <c r="FP66" s="290">
        <v>0</v>
      </c>
      <c r="FQ66" s="290">
        <v>0</v>
      </c>
      <c r="FR66" s="290">
        <v>20</v>
      </c>
      <c r="FS66" s="290">
        <v>0</v>
      </c>
      <c r="FT66" s="290">
        <v>0</v>
      </c>
      <c r="FU66" s="290">
        <v>20</v>
      </c>
      <c r="FV66" s="290">
        <v>0</v>
      </c>
      <c r="FW66" s="290">
        <v>0</v>
      </c>
      <c r="FX66" s="398"/>
      <c r="FY66" s="243">
        <v>4.6875</v>
      </c>
      <c r="FZ66" s="49">
        <v>5.9375</v>
      </c>
      <c r="GA66" s="49">
        <v>4.875</v>
      </c>
      <c r="GB66" s="49">
        <v>5.25</v>
      </c>
      <c r="GC66"/>
      <c r="GD66"/>
      <c r="GE66"/>
      <c r="GF66"/>
      <c r="GG66"/>
      <c r="GH66" s="49">
        <f t="shared" si="71"/>
        <v>5.3125</v>
      </c>
      <c r="GI66" s="49">
        <f t="shared" si="72"/>
        <v>5.0625</v>
      </c>
      <c r="GJ66" s="49">
        <f t="shared" si="73"/>
        <v>0.25</v>
      </c>
    </row>
    <row r="67" spans="1:192">
      <c r="A67" s="289" t="s">
        <v>1155</v>
      </c>
      <c r="B67" s="290">
        <v>16</v>
      </c>
      <c r="C67" s="290">
        <v>6</v>
      </c>
      <c r="D67" s="290" t="s">
        <v>516</v>
      </c>
      <c r="F67" s="290" t="s">
        <v>576</v>
      </c>
      <c r="G67" s="290" t="s">
        <v>238</v>
      </c>
      <c r="H67" s="290" t="s">
        <v>388</v>
      </c>
      <c r="I67" s="290" t="s">
        <v>389</v>
      </c>
      <c r="J67" s="299" t="s">
        <v>549</v>
      </c>
      <c r="K67" s="299" t="s">
        <v>58</v>
      </c>
      <c r="L67" s="331" t="s">
        <v>59</v>
      </c>
      <c r="M67" s="343" t="s">
        <v>379</v>
      </c>
      <c r="N67" s="289">
        <v>2</v>
      </c>
      <c r="O67" s="290">
        <v>6</v>
      </c>
      <c r="P67" s="290">
        <v>4</v>
      </c>
      <c r="Q67" s="290">
        <v>5</v>
      </c>
      <c r="R67" s="290">
        <f t="shared" si="23"/>
        <v>6</v>
      </c>
      <c r="S67" s="290">
        <f t="shared" si="24"/>
        <v>4</v>
      </c>
      <c r="T67" s="290">
        <f t="shared" si="25"/>
        <v>5</v>
      </c>
      <c r="V67" s="290">
        <f t="shared" si="56"/>
        <v>0</v>
      </c>
      <c r="X67" s="290">
        <v>4.5</v>
      </c>
      <c r="Y67" s="290">
        <f t="shared" si="26"/>
        <v>4.5</v>
      </c>
      <c r="Z67" s="291">
        <f t="shared" si="57"/>
        <v>0</v>
      </c>
      <c r="AA67" s="361"/>
      <c r="AB67" s="349">
        <v>3</v>
      </c>
      <c r="AC67" s="290">
        <v>6</v>
      </c>
      <c r="AD67" s="290">
        <v>4</v>
      </c>
      <c r="AE67" s="290">
        <v>5</v>
      </c>
      <c r="AF67" s="290">
        <v>6</v>
      </c>
      <c r="AG67" s="290">
        <v>4</v>
      </c>
      <c r="AH67" s="290">
        <v>5</v>
      </c>
      <c r="AJ67" s="290">
        <f t="shared" si="58"/>
        <v>0</v>
      </c>
      <c r="AL67" s="290">
        <v>4.5</v>
      </c>
      <c r="AM67" s="290">
        <f t="shared" si="27"/>
        <v>4.5</v>
      </c>
      <c r="AN67" s="291">
        <f t="shared" si="28"/>
        <v>0</v>
      </c>
      <c r="AO67" s="361"/>
      <c r="AP67" s="349">
        <v>2</v>
      </c>
      <c r="AQ67" s="290">
        <v>1</v>
      </c>
      <c r="AR67" s="290">
        <v>1</v>
      </c>
      <c r="AS67" s="290">
        <v>2</v>
      </c>
      <c r="AT67" s="290">
        <v>1</v>
      </c>
      <c r="AU67" s="290">
        <v>1</v>
      </c>
      <c r="AW67" s="290">
        <f t="shared" si="29"/>
        <v>0</v>
      </c>
      <c r="AY67" s="290">
        <v>1</v>
      </c>
      <c r="AZ67" s="290">
        <f t="shared" si="30"/>
        <v>1</v>
      </c>
      <c r="BA67" s="291">
        <f t="shared" si="31"/>
        <v>0</v>
      </c>
      <c r="BB67" s="361"/>
      <c r="BC67" s="355">
        <v>20</v>
      </c>
      <c r="BD67" s="295">
        <v>1212.8431372549019</v>
      </c>
      <c r="BE67" s="295">
        <v>0.74509803921568629</v>
      </c>
      <c r="BF67" s="295">
        <v>7.3137254901960782</v>
      </c>
      <c r="BG67" s="295">
        <v>1.803921568627451</v>
      </c>
      <c r="BH67" s="298">
        <v>0.74509803921568629</v>
      </c>
      <c r="BI67" s="298">
        <v>64.117647058823536</v>
      </c>
      <c r="BJ67" s="298">
        <v>19.823529411764707</v>
      </c>
      <c r="BL67" s="355">
        <v>1.3222192947339193</v>
      </c>
      <c r="BM67" s="295">
        <v>3.0841625672777613</v>
      </c>
      <c r="BN67" s="295">
        <v>0.24181983054697642</v>
      </c>
      <c r="BO67" s="295">
        <v>0.91979568049479621</v>
      </c>
      <c r="BP67" s="295">
        <v>0.44776586136712543</v>
      </c>
      <c r="BQ67" s="295">
        <f t="shared" si="32"/>
        <v>0.24181983054697642</v>
      </c>
      <c r="BR67" s="295">
        <f t="shared" si="32"/>
        <v>1.8136986995004489</v>
      </c>
      <c r="BS67" s="295">
        <f t="shared" si="32"/>
        <v>1.318554340647514</v>
      </c>
      <c r="BT67" s="295"/>
      <c r="BU67" s="295">
        <f t="shared" si="33"/>
        <v>0</v>
      </c>
      <c r="BW67" s="295">
        <f t="shared" si="13"/>
        <v>1.005079525529275</v>
      </c>
      <c r="BX67" s="295">
        <f t="shared" si="14"/>
        <v>1.9291182718553463</v>
      </c>
      <c r="BY67" s="292">
        <f t="shared" si="59"/>
        <v>-0.9240387463260713</v>
      </c>
      <c r="BZ67" s="361"/>
      <c r="CA67" s="355">
        <v>6.083333333333333</v>
      </c>
      <c r="CB67" s="295">
        <v>6.6923076923076925</v>
      </c>
      <c r="CC67" s="295">
        <v>4.0769230769230766</v>
      </c>
      <c r="CD67" s="295">
        <v>3</v>
      </c>
      <c r="CE67" s="295">
        <v>7.0769230769230766</v>
      </c>
      <c r="CF67" s="295">
        <v>7.615384615384615</v>
      </c>
      <c r="CG67" s="295">
        <v>2.6923076923076925</v>
      </c>
      <c r="CH67" s="295">
        <v>2.8461538461538463</v>
      </c>
      <c r="CI67" s="295"/>
      <c r="CJ67" s="295">
        <f t="shared" si="60"/>
        <v>6.3878205128205128</v>
      </c>
      <c r="CK67" s="295">
        <f t="shared" si="61"/>
        <v>3.5384615384615383</v>
      </c>
      <c r="CL67" s="292">
        <f t="shared" si="62"/>
        <v>2.8493589743589745</v>
      </c>
      <c r="CM67" s="295">
        <f t="shared" si="63"/>
        <v>7.3461538461538458</v>
      </c>
      <c r="CN67" s="295">
        <f t="shared" si="64"/>
        <v>2.7692307692307692</v>
      </c>
      <c r="CO67" s="292">
        <f t="shared" si="65"/>
        <v>4.5769230769230766</v>
      </c>
      <c r="CP67" s="361"/>
      <c r="CQ67" s="355"/>
      <c r="CR67" s="295"/>
      <c r="CS67" s="295"/>
      <c r="CT67" s="295"/>
      <c r="CU67" s="295">
        <v>3.9090909090909092</v>
      </c>
      <c r="CV67" s="295">
        <v>3.75</v>
      </c>
      <c r="CW67" s="295">
        <v>2.25</v>
      </c>
      <c r="CX67" s="295">
        <v>2.3333333333333335</v>
      </c>
      <c r="CY67" s="295"/>
      <c r="CZ67" s="295"/>
      <c r="DA67" s="295"/>
      <c r="DB67" s="292"/>
      <c r="DC67" s="302">
        <f t="shared" si="66"/>
        <v>3.9090909090909092</v>
      </c>
      <c r="DD67" s="302">
        <f t="shared" si="67"/>
        <v>2.291666666666667</v>
      </c>
      <c r="DE67" s="292">
        <f t="shared" si="68"/>
        <v>1.6174242424242422</v>
      </c>
      <c r="DG67" s="361"/>
      <c r="DH67" s="295">
        <f t="shared" si="34"/>
        <v>0.45102681179626242</v>
      </c>
      <c r="DI67" s="295">
        <f t="shared" si="34"/>
        <v>0.31756042929152134</v>
      </c>
      <c r="DJ67" s="292">
        <f t="shared" si="35"/>
        <v>0.38429362054389188</v>
      </c>
      <c r="DK67" s="295">
        <f t="shared" si="36"/>
        <v>0</v>
      </c>
      <c r="DL67" s="295">
        <f t="shared" si="36"/>
        <v>0</v>
      </c>
      <c r="DM67" s="292">
        <f t="shared" si="37"/>
        <v>0</v>
      </c>
      <c r="DN67" s="297">
        <f t="shared" si="38"/>
        <v>0.38429362054389188</v>
      </c>
      <c r="DO67" s="295">
        <f t="shared" si="39"/>
        <v>0.92729521800161219</v>
      </c>
      <c r="DP67" s="295">
        <f t="shared" si="39"/>
        <v>0</v>
      </c>
      <c r="DQ67" s="295">
        <f t="shared" si="39"/>
        <v>0.86321189006954113</v>
      </c>
      <c r="DR67" s="295">
        <f t="shared" si="39"/>
        <v>0</v>
      </c>
      <c r="DS67" s="292">
        <f t="shared" si="40"/>
        <v>0.4476267770177883</v>
      </c>
      <c r="DT67" s="295">
        <f t="shared" si="41"/>
        <v>0</v>
      </c>
      <c r="DU67" s="295">
        <f t="shared" si="41"/>
        <v>0</v>
      </c>
      <c r="DV67" s="295">
        <f t="shared" si="41"/>
        <v>0</v>
      </c>
      <c r="DW67" s="295">
        <f t="shared" si="41"/>
        <v>0</v>
      </c>
      <c r="DX67" s="292">
        <f t="shared" si="42"/>
        <v>0</v>
      </c>
      <c r="DY67" s="297">
        <f t="shared" si="43"/>
        <v>0.4476267770177883</v>
      </c>
      <c r="DZ67" s="361"/>
      <c r="EA67" s="295">
        <f t="shared" si="69"/>
        <v>5</v>
      </c>
      <c r="EB67" s="295">
        <f t="shared" si="70"/>
        <v>2.5</v>
      </c>
      <c r="EC67" s="295">
        <f t="shared" si="46"/>
        <v>0</v>
      </c>
      <c r="ED67" s="295">
        <f t="shared" si="47"/>
        <v>0</v>
      </c>
      <c r="EE67" s="295">
        <f t="shared" si="48"/>
        <v>20</v>
      </c>
      <c r="EF67" s="295">
        <f t="shared" si="49"/>
        <v>0</v>
      </c>
      <c r="EG67" s="295">
        <f t="shared" si="50"/>
        <v>17.5</v>
      </c>
      <c r="EH67" s="295">
        <f t="shared" si="51"/>
        <v>0</v>
      </c>
      <c r="EI67" s="295">
        <f t="shared" si="52"/>
        <v>0</v>
      </c>
      <c r="EJ67" s="295">
        <f t="shared" si="53"/>
        <v>0</v>
      </c>
      <c r="EK67" s="295">
        <f t="shared" si="54"/>
        <v>0</v>
      </c>
      <c r="EL67" s="295">
        <f t="shared" si="55"/>
        <v>0</v>
      </c>
      <c r="EN67" s="290">
        <v>20</v>
      </c>
      <c r="EO67" s="290">
        <v>2</v>
      </c>
      <c r="EP67" s="290">
        <v>1</v>
      </c>
      <c r="EQ67" s="290">
        <v>0</v>
      </c>
      <c r="ER67" s="290">
        <v>0</v>
      </c>
      <c r="ES67" s="290">
        <v>20</v>
      </c>
      <c r="ET67" s="290">
        <v>0</v>
      </c>
      <c r="EU67" s="290">
        <v>0</v>
      </c>
      <c r="EV67" s="290">
        <v>0</v>
      </c>
      <c r="EW67" s="290">
        <v>0</v>
      </c>
      <c r="EY67" s="290">
        <v>20</v>
      </c>
      <c r="EZ67" s="290">
        <v>4</v>
      </c>
      <c r="FA67" s="290">
        <v>0</v>
      </c>
      <c r="FB67" s="290">
        <v>20</v>
      </c>
      <c r="FC67" s="290">
        <v>4</v>
      </c>
      <c r="FD67" s="290">
        <v>0</v>
      </c>
      <c r="FE67" s="290">
        <v>20</v>
      </c>
      <c r="FF67" s="290">
        <v>3</v>
      </c>
      <c r="FG67" s="290">
        <v>0</v>
      </c>
      <c r="FH67" s="290">
        <v>20</v>
      </c>
      <c r="FI67" s="290">
        <v>4</v>
      </c>
      <c r="FJ67" s="290">
        <v>0</v>
      </c>
      <c r="FL67" s="290">
        <v>20</v>
      </c>
      <c r="FM67" s="290">
        <v>0</v>
      </c>
      <c r="FN67" s="290">
        <v>0</v>
      </c>
      <c r="FO67" s="290">
        <v>20</v>
      </c>
      <c r="FP67" s="290">
        <v>0</v>
      </c>
      <c r="FQ67" s="290">
        <v>0</v>
      </c>
      <c r="FR67" s="290">
        <v>20</v>
      </c>
      <c r="FS67" s="290">
        <v>0</v>
      </c>
      <c r="FT67" s="290">
        <v>0</v>
      </c>
      <c r="FU67" s="290">
        <v>20</v>
      </c>
      <c r="FV67" s="290">
        <v>0</v>
      </c>
      <c r="FW67" s="290">
        <v>0</v>
      </c>
      <c r="FX67" s="398"/>
      <c r="FY67" s="243">
        <v>3.2666666666666666</v>
      </c>
      <c r="FZ67" s="49">
        <v>3.4375</v>
      </c>
      <c r="GA67" s="49">
        <v>4.9375</v>
      </c>
      <c r="GB67" s="49">
        <v>4.625</v>
      </c>
      <c r="GC67"/>
      <c r="GD67"/>
      <c r="GE67"/>
      <c r="GF67"/>
      <c r="GG67"/>
      <c r="GH67" s="49">
        <f t="shared" si="71"/>
        <v>3.3520833333333333</v>
      </c>
      <c r="GI67" s="49">
        <f t="shared" si="72"/>
        <v>4.78125</v>
      </c>
      <c r="GJ67" s="49">
        <f t="shared" si="73"/>
        <v>-1.4291666666666667</v>
      </c>
    </row>
    <row r="68" spans="1:192">
      <c r="A68" s="289" t="s">
        <v>1155</v>
      </c>
      <c r="B68" s="290">
        <v>17</v>
      </c>
      <c r="C68" s="290">
        <v>31</v>
      </c>
      <c r="D68" s="290" t="s">
        <v>135</v>
      </c>
      <c r="F68" s="290" t="s">
        <v>500</v>
      </c>
      <c r="G68" s="290" t="s">
        <v>136</v>
      </c>
      <c r="H68" s="290" t="s">
        <v>137</v>
      </c>
      <c r="I68" s="290" t="s">
        <v>138</v>
      </c>
      <c r="J68" s="299" t="s">
        <v>555</v>
      </c>
      <c r="K68" s="299" t="s">
        <v>556</v>
      </c>
      <c r="L68" s="331" t="s">
        <v>557</v>
      </c>
      <c r="M68" s="343" t="s">
        <v>379</v>
      </c>
      <c r="N68" s="289">
        <v>5</v>
      </c>
      <c r="O68" s="290">
        <v>5</v>
      </c>
      <c r="P68" s="290">
        <v>4</v>
      </c>
      <c r="Q68" s="290">
        <v>5</v>
      </c>
      <c r="R68" s="290">
        <f t="shared" si="23"/>
        <v>8</v>
      </c>
      <c r="S68" s="290">
        <f t="shared" si="24"/>
        <v>5</v>
      </c>
      <c r="T68" s="290">
        <f t="shared" si="25"/>
        <v>6</v>
      </c>
      <c r="V68" s="290">
        <f t="shared" si="56"/>
        <v>-3</v>
      </c>
      <c r="X68" s="290">
        <v>4.5</v>
      </c>
      <c r="Y68" s="290">
        <f t="shared" si="26"/>
        <v>5.5</v>
      </c>
      <c r="Z68" s="291">
        <f t="shared" si="57"/>
        <v>-1</v>
      </c>
      <c r="AA68" s="361"/>
      <c r="AB68" s="349">
        <v>4</v>
      </c>
      <c r="AC68" s="290">
        <v>4</v>
      </c>
      <c r="AD68" s="290">
        <v>3</v>
      </c>
      <c r="AE68" s="290">
        <v>4</v>
      </c>
      <c r="AF68" s="290">
        <v>5</v>
      </c>
      <c r="AG68" s="290">
        <v>5</v>
      </c>
      <c r="AH68" s="290">
        <v>6</v>
      </c>
      <c r="AJ68" s="290">
        <f t="shared" si="58"/>
        <v>-1</v>
      </c>
      <c r="AL68" s="290">
        <v>3.5</v>
      </c>
      <c r="AM68" s="290">
        <f t="shared" si="27"/>
        <v>5.5</v>
      </c>
      <c r="AN68" s="291">
        <f t="shared" si="28"/>
        <v>-2</v>
      </c>
      <c r="AO68" s="361"/>
      <c r="AP68" s="349">
        <v>2</v>
      </c>
      <c r="AQ68" s="290">
        <v>1</v>
      </c>
      <c r="AR68" s="290">
        <v>1</v>
      </c>
      <c r="AS68" s="290">
        <v>2</v>
      </c>
      <c r="AT68" s="290">
        <v>1</v>
      </c>
      <c r="AU68" s="290">
        <v>1</v>
      </c>
      <c r="AW68" s="290">
        <f t="shared" si="29"/>
        <v>0</v>
      </c>
      <c r="AY68" s="290">
        <v>1</v>
      </c>
      <c r="AZ68" s="290">
        <f t="shared" si="30"/>
        <v>1</v>
      </c>
      <c r="BA68" s="291">
        <f t="shared" si="31"/>
        <v>0</v>
      </c>
      <c r="BB68" s="361"/>
      <c r="BC68" s="355">
        <v>10.607843137254902</v>
      </c>
      <c r="BD68" s="295">
        <v>59.137254901960787</v>
      </c>
      <c r="BE68" s="295">
        <v>6.8627450980392153</v>
      </c>
      <c r="BF68" s="295">
        <v>2.2941176470588234</v>
      </c>
      <c r="BG68" s="295">
        <v>0.35294117647058826</v>
      </c>
      <c r="BH68" s="298">
        <f>1260/51</f>
        <v>24.705882352941178</v>
      </c>
      <c r="BI68" s="298">
        <f>6454/51</f>
        <v>126.54901960784314</v>
      </c>
      <c r="BJ68" s="298">
        <f>1498/51</f>
        <v>29.372549019607842</v>
      </c>
      <c r="BL68" s="355">
        <v>1.0647515306249833</v>
      </c>
      <c r="BM68" s="295">
        <v>1.7791435998845491</v>
      </c>
      <c r="BN68" s="295">
        <v>0.8955741965222459</v>
      </c>
      <c r="BO68" s="295">
        <v>0.51773910562792647</v>
      </c>
      <c r="BP68" s="295">
        <v>0.13127891463931898</v>
      </c>
      <c r="BQ68" s="295">
        <f t="shared" si="32"/>
        <v>1.410032515592148</v>
      </c>
      <c r="BR68" s="295">
        <f t="shared" si="32"/>
        <v>2.1056771247996688</v>
      </c>
      <c r="BS68" s="295">
        <f t="shared" si="32"/>
        <v>1.4824812416612696</v>
      </c>
      <c r="BT68" s="295"/>
      <c r="BU68" s="295">
        <f t="shared" si="33"/>
        <v>-0.51445831906990214</v>
      </c>
      <c r="BW68" s="295">
        <f t="shared" si="13"/>
        <v>0.5619427681199799</v>
      </c>
      <c r="BX68" s="295">
        <f t="shared" si="14"/>
        <v>2.1956826407960222</v>
      </c>
      <c r="BY68" s="292">
        <f t="shared" si="59"/>
        <v>-1.6337398726760424</v>
      </c>
      <c r="BZ68" s="361"/>
      <c r="CA68" s="355">
        <v>6.9230769230769234</v>
      </c>
      <c r="CB68" s="295">
        <v>7</v>
      </c>
      <c r="CC68" s="295">
        <v>4.615384615384615</v>
      </c>
      <c r="CD68" s="295">
        <v>3.8461538461538463</v>
      </c>
      <c r="CE68" s="295">
        <v>6.6923076923076925</v>
      </c>
      <c r="CF68" s="295">
        <v>7.3076923076923075</v>
      </c>
      <c r="CG68" s="295">
        <v>3.9166666666666665</v>
      </c>
      <c r="CH68" s="295">
        <v>3.9230769230769229</v>
      </c>
      <c r="CI68" s="295"/>
      <c r="CJ68" s="295">
        <f t="shared" si="60"/>
        <v>6.9615384615384617</v>
      </c>
      <c r="CK68" s="295">
        <f t="shared" si="61"/>
        <v>4.2307692307692308</v>
      </c>
      <c r="CL68" s="292">
        <f t="shared" si="62"/>
        <v>2.7307692307692308</v>
      </c>
      <c r="CM68" s="295">
        <f t="shared" si="63"/>
        <v>7</v>
      </c>
      <c r="CN68" s="295">
        <f t="shared" si="64"/>
        <v>3.9198717948717947</v>
      </c>
      <c r="CO68" s="292">
        <f t="shared" si="65"/>
        <v>3.0801282051282053</v>
      </c>
      <c r="CP68" s="361"/>
      <c r="CQ68" s="355"/>
      <c r="CR68" s="295"/>
      <c r="CS68" s="295"/>
      <c r="CT68" s="295"/>
      <c r="CU68" s="295">
        <v>5</v>
      </c>
      <c r="CV68" s="295">
        <v>4.416666666666667</v>
      </c>
      <c r="CW68" s="295">
        <v>4.416666666666667</v>
      </c>
      <c r="CX68" s="295">
        <v>4</v>
      </c>
      <c r="CY68" s="295"/>
      <c r="CZ68" s="295"/>
      <c r="DA68" s="295"/>
      <c r="DB68" s="292"/>
      <c r="DC68" s="302">
        <f t="shared" si="66"/>
        <v>5</v>
      </c>
      <c r="DD68" s="302">
        <f t="shared" si="67"/>
        <v>4.2083333333333339</v>
      </c>
      <c r="DE68" s="292">
        <f t="shared" si="68"/>
        <v>0.79166666666666607</v>
      </c>
      <c r="DG68" s="361"/>
      <c r="DH68" s="295">
        <f t="shared" si="34"/>
        <v>0.45102681179626242</v>
      </c>
      <c r="DI68" s="295">
        <f t="shared" si="34"/>
        <v>0</v>
      </c>
      <c r="DJ68" s="292">
        <f t="shared" si="35"/>
        <v>0.22551340589813121</v>
      </c>
      <c r="DK68" s="295">
        <f t="shared" si="36"/>
        <v>0</v>
      </c>
      <c r="DL68" s="295">
        <f t="shared" si="36"/>
        <v>0</v>
      </c>
      <c r="DM68" s="292">
        <f t="shared" si="37"/>
        <v>0</v>
      </c>
      <c r="DN68" s="297">
        <f t="shared" si="38"/>
        <v>0.22551340589813121</v>
      </c>
      <c r="DO68" s="295">
        <f t="shared" si="39"/>
        <v>0.72273424781341566</v>
      </c>
      <c r="DP68" s="295">
        <f t="shared" si="39"/>
        <v>0</v>
      </c>
      <c r="DQ68" s="295">
        <f t="shared" si="39"/>
        <v>1.0471975511965979</v>
      </c>
      <c r="DR68" s="295">
        <f t="shared" si="39"/>
        <v>0</v>
      </c>
      <c r="DS68" s="292">
        <f t="shared" si="40"/>
        <v>0.44248294975250335</v>
      </c>
      <c r="DT68" s="295">
        <f t="shared" si="41"/>
        <v>0</v>
      </c>
      <c r="DU68" s="295">
        <f t="shared" si="41"/>
        <v>0</v>
      </c>
      <c r="DV68" s="295">
        <f t="shared" si="41"/>
        <v>0</v>
      </c>
      <c r="DW68" s="295">
        <f t="shared" si="41"/>
        <v>0</v>
      </c>
      <c r="DX68" s="292">
        <f t="shared" si="42"/>
        <v>0</v>
      </c>
      <c r="DY68" s="297">
        <f t="shared" si="43"/>
        <v>0.44248294975250335</v>
      </c>
      <c r="DZ68" s="361"/>
      <c r="EA68" s="295">
        <f t="shared" si="69"/>
        <v>5</v>
      </c>
      <c r="EB68" s="295">
        <f t="shared" si="70"/>
        <v>0</v>
      </c>
      <c r="EC68" s="295">
        <f t="shared" si="46"/>
        <v>0</v>
      </c>
      <c r="ED68" s="295">
        <f t="shared" si="47"/>
        <v>0</v>
      </c>
      <c r="EE68" s="295">
        <f t="shared" si="48"/>
        <v>12.5</v>
      </c>
      <c r="EF68" s="295">
        <f t="shared" si="49"/>
        <v>0</v>
      </c>
      <c r="EG68" s="295">
        <f t="shared" si="50"/>
        <v>25</v>
      </c>
      <c r="EH68" s="295">
        <f t="shared" si="51"/>
        <v>0</v>
      </c>
      <c r="EI68" s="295">
        <f t="shared" si="52"/>
        <v>0</v>
      </c>
      <c r="EJ68" s="295">
        <f t="shared" si="53"/>
        <v>0</v>
      </c>
      <c r="EK68" s="295">
        <f t="shared" si="54"/>
        <v>0</v>
      </c>
      <c r="EL68" s="295">
        <f t="shared" si="55"/>
        <v>0</v>
      </c>
      <c r="EN68" s="290">
        <v>20</v>
      </c>
      <c r="EO68" s="290">
        <v>1</v>
      </c>
      <c r="EP68" s="290">
        <v>0</v>
      </c>
      <c r="EQ68" s="290">
        <v>0</v>
      </c>
      <c r="ER68" s="290">
        <v>0</v>
      </c>
      <c r="ES68" s="290">
        <v>20</v>
      </c>
      <c r="ET68" s="290">
        <v>1</v>
      </c>
      <c r="EU68" s="290">
        <v>0</v>
      </c>
      <c r="EV68" s="290">
        <v>0</v>
      </c>
      <c r="EW68" s="290">
        <v>0</v>
      </c>
      <c r="EY68" s="290">
        <v>20</v>
      </c>
      <c r="EZ68" s="290">
        <v>5</v>
      </c>
      <c r="FA68" s="290">
        <v>0</v>
      </c>
      <c r="FB68" s="290">
        <v>20</v>
      </c>
      <c r="FC68" s="290">
        <v>0</v>
      </c>
      <c r="FD68" s="290">
        <v>0</v>
      </c>
      <c r="FE68" s="290">
        <v>20</v>
      </c>
      <c r="FF68" s="290">
        <v>7</v>
      </c>
      <c r="FG68" s="290">
        <v>0</v>
      </c>
      <c r="FH68" s="290">
        <v>20</v>
      </c>
      <c r="FI68" s="290">
        <v>3</v>
      </c>
      <c r="FJ68" s="290">
        <v>0</v>
      </c>
      <c r="FL68" s="290">
        <v>20</v>
      </c>
      <c r="FM68" s="290">
        <v>0</v>
      </c>
      <c r="FN68" s="290">
        <v>0</v>
      </c>
      <c r="FO68" s="290">
        <v>20</v>
      </c>
      <c r="FP68" s="290">
        <v>0</v>
      </c>
      <c r="FQ68" s="290">
        <v>0</v>
      </c>
      <c r="FR68" s="290">
        <v>20</v>
      </c>
      <c r="FS68" s="290">
        <v>0</v>
      </c>
      <c r="FT68" s="290">
        <v>0</v>
      </c>
      <c r="FU68" s="290">
        <v>20</v>
      </c>
      <c r="FV68" s="290">
        <v>0</v>
      </c>
      <c r="FW68" s="290">
        <v>0</v>
      </c>
      <c r="FX68" s="398"/>
      <c r="FY68" s="243">
        <v>3.8125</v>
      </c>
      <c r="FZ68" s="49">
        <v>5.6875</v>
      </c>
      <c r="GA68" s="49">
        <v>6</v>
      </c>
      <c r="GB68" s="49">
        <v>5.4375</v>
      </c>
      <c r="GC68"/>
      <c r="GD68"/>
      <c r="GE68"/>
      <c r="GF68"/>
      <c r="GG68"/>
      <c r="GH68" s="49">
        <f t="shared" si="71"/>
        <v>4.75</v>
      </c>
      <c r="GI68" s="49">
        <f t="shared" si="72"/>
        <v>5.71875</v>
      </c>
      <c r="GJ68" s="49">
        <f t="shared" si="73"/>
        <v>-0.96875</v>
      </c>
    </row>
    <row r="69" spans="1:192">
      <c r="A69" s="289" t="s">
        <v>1155</v>
      </c>
      <c r="B69" s="290">
        <v>18</v>
      </c>
      <c r="C69" s="290">
        <v>14</v>
      </c>
      <c r="D69" s="290" t="s">
        <v>568</v>
      </c>
      <c r="F69" s="290" t="s">
        <v>477</v>
      </c>
      <c r="G69" s="290" t="s">
        <v>569</v>
      </c>
      <c r="H69" s="290" t="s">
        <v>570</v>
      </c>
      <c r="I69" s="290" t="s">
        <v>571</v>
      </c>
      <c r="J69" s="299" t="s">
        <v>542</v>
      </c>
      <c r="K69" s="299" t="s">
        <v>543</v>
      </c>
      <c r="L69" s="331" t="s">
        <v>544</v>
      </c>
      <c r="M69" s="343" t="s">
        <v>274</v>
      </c>
      <c r="N69" s="289">
        <v>4</v>
      </c>
      <c r="O69" s="290">
        <v>6</v>
      </c>
      <c r="P69" s="290">
        <v>6</v>
      </c>
      <c r="Q69" s="290">
        <v>7</v>
      </c>
      <c r="R69" s="290">
        <f t="shared" si="23"/>
        <v>6</v>
      </c>
      <c r="S69" s="290">
        <f t="shared" si="24"/>
        <v>4</v>
      </c>
      <c r="T69" s="290">
        <f t="shared" si="25"/>
        <v>5</v>
      </c>
      <c r="V69" s="290">
        <f t="shared" si="56"/>
        <v>0</v>
      </c>
      <c r="X69" s="290">
        <v>6.5</v>
      </c>
      <c r="Y69" s="290">
        <f t="shared" si="26"/>
        <v>4.5</v>
      </c>
      <c r="Z69" s="291">
        <f t="shared" si="57"/>
        <v>2</v>
      </c>
      <c r="AA69" s="361"/>
      <c r="AB69" s="349">
        <v>3</v>
      </c>
      <c r="AC69" s="290">
        <v>6</v>
      </c>
      <c r="AD69" s="290">
        <v>5</v>
      </c>
      <c r="AE69" s="290">
        <v>6</v>
      </c>
      <c r="AF69" s="290">
        <v>6</v>
      </c>
      <c r="AG69" s="290">
        <v>4</v>
      </c>
      <c r="AH69" s="290">
        <v>5</v>
      </c>
      <c r="AJ69" s="290">
        <f t="shared" si="58"/>
        <v>0</v>
      </c>
      <c r="AL69" s="290">
        <v>5.5</v>
      </c>
      <c r="AM69" s="290">
        <f t="shared" si="27"/>
        <v>4.5</v>
      </c>
      <c r="AN69" s="291">
        <f t="shared" si="28"/>
        <v>1</v>
      </c>
      <c r="AO69" s="361"/>
      <c r="AP69" s="349">
        <v>2</v>
      </c>
      <c r="AQ69" s="290">
        <v>2</v>
      </c>
      <c r="AR69" s="290">
        <v>2</v>
      </c>
      <c r="AS69" s="290">
        <v>2</v>
      </c>
      <c r="AT69" s="290">
        <v>1</v>
      </c>
      <c r="AU69" s="290">
        <v>1</v>
      </c>
      <c r="AW69" s="290">
        <f t="shared" si="29"/>
        <v>0</v>
      </c>
      <c r="AY69" s="290">
        <v>2</v>
      </c>
      <c r="AZ69" s="290">
        <f t="shared" si="30"/>
        <v>1</v>
      </c>
      <c r="BA69" s="291">
        <f t="shared" si="31"/>
        <v>1</v>
      </c>
      <c r="BB69" s="361"/>
      <c r="BC69" s="355">
        <v>8.5882352941176467</v>
      </c>
      <c r="BD69" s="295">
        <v>59.137254901960787</v>
      </c>
      <c r="BE69" s="295">
        <v>27.098039215686274</v>
      </c>
      <c r="BF69" s="295">
        <v>1.3333333333333333</v>
      </c>
      <c r="BG69" s="295">
        <v>0.23529411764705882</v>
      </c>
      <c r="BH69" s="298">
        <v>27.098039215686274</v>
      </c>
      <c r="BI69" s="298">
        <v>2.0392156862745097</v>
      </c>
      <c r="BJ69" s="298">
        <v>1.6470588235294117</v>
      </c>
      <c r="BL69" s="355">
        <v>0.9817386830256839</v>
      </c>
      <c r="BM69" s="295">
        <v>1.7791435998845491</v>
      </c>
      <c r="BN69" s="295">
        <v>1.4486760142994082</v>
      </c>
      <c r="BO69" s="295">
        <v>0.36797678529459432</v>
      </c>
      <c r="BP69" s="295">
        <v>9.1770373355645363E-2</v>
      </c>
      <c r="BQ69" s="295">
        <f t="shared" si="32"/>
        <v>1.4486760142994082</v>
      </c>
      <c r="BR69" s="295">
        <f t="shared" si="32"/>
        <v>0.48276152207235512</v>
      </c>
      <c r="BS69" s="295">
        <f t="shared" si="32"/>
        <v>0.42276359239706973</v>
      </c>
      <c r="BT69" s="295"/>
      <c r="BU69" s="295">
        <f t="shared" si="33"/>
        <v>0</v>
      </c>
      <c r="BW69" s="295">
        <f t="shared" si="13"/>
        <v>0.40970111955782784</v>
      </c>
      <c r="BX69" s="295">
        <f t="shared" si="14"/>
        <v>0.67082772485020126</v>
      </c>
      <c r="BY69" s="292">
        <f t="shared" si="59"/>
        <v>-0.26112660529237341</v>
      </c>
      <c r="BZ69" s="361"/>
      <c r="CA69" s="355">
        <v>7.0769230769230766</v>
      </c>
      <c r="CB69" s="295">
        <v>7.0769230769230766</v>
      </c>
      <c r="CC69" s="295">
        <v>5.3076923076923075</v>
      </c>
      <c r="CD69" s="295">
        <v>5.8461538461538458</v>
      </c>
      <c r="CE69" s="295">
        <v>7.4615384615384617</v>
      </c>
      <c r="CF69" s="295">
        <v>7.615384615384615</v>
      </c>
      <c r="CG69" s="295">
        <v>5.4615384615384617</v>
      </c>
      <c r="CH69" s="295">
        <v>4.9230769230769234</v>
      </c>
      <c r="CI69" s="295"/>
      <c r="CJ69" s="295">
        <f t="shared" si="60"/>
        <v>7.0769230769230766</v>
      </c>
      <c r="CK69" s="295">
        <f t="shared" si="61"/>
        <v>5.5769230769230766</v>
      </c>
      <c r="CL69" s="292">
        <f t="shared" si="62"/>
        <v>1.5</v>
      </c>
      <c r="CM69" s="295">
        <f t="shared" si="63"/>
        <v>7.5384615384615383</v>
      </c>
      <c r="CN69" s="295">
        <f t="shared" si="64"/>
        <v>5.1923076923076925</v>
      </c>
      <c r="CO69" s="292">
        <f t="shared" si="65"/>
        <v>2.3461538461538458</v>
      </c>
      <c r="CP69" s="361"/>
      <c r="CQ69" s="355"/>
      <c r="CR69" s="295"/>
      <c r="CS69" s="295"/>
      <c r="CT69" s="295"/>
      <c r="CU69" s="295">
        <v>4.583333333333333</v>
      </c>
      <c r="CV69" s="295">
        <v>3.6363636363636362</v>
      </c>
      <c r="CW69" s="295">
        <v>3.3333333333333335</v>
      </c>
      <c r="CX69" s="295">
        <v>3.25</v>
      </c>
      <c r="CY69" s="295"/>
      <c r="CZ69" s="295"/>
      <c r="DA69" s="295"/>
      <c r="DB69" s="292"/>
      <c r="DC69" s="302">
        <f t="shared" si="66"/>
        <v>4.583333333333333</v>
      </c>
      <c r="DD69" s="302">
        <f t="shared" si="67"/>
        <v>3.291666666666667</v>
      </c>
      <c r="DE69" s="292">
        <f t="shared" si="68"/>
        <v>1.2916666666666661</v>
      </c>
      <c r="DG69" s="361"/>
      <c r="DH69" s="295">
        <f t="shared" si="34"/>
        <v>0</v>
      </c>
      <c r="DI69" s="295">
        <f t="shared" si="34"/>
        <v>0</v>
      </c>
      <c r="DJ69" s="292">
        <f t="shared" si="35"/>
        <v>0</v>
      </c>
      <c r="DK69" s="295">
        <f t="shared" si="36"/>
        <v>0</v>
      </c>
      <c r="DL69" s="295">
        <f t="shared" si="36"/>
        <v>0</v>
      </c>
      <c r="DM69" s="292">
        <f t="shared" si="37"/>
        <v>0</v>
      </c>
      <c r="DN69" s="297">
        <f t="shared" si="38"/>
        <v>0</v>
      </c>
      <c r="DO69" s="295">
        <f t="shared" si="39"/>
        <v>0.72273424781341566</v>
      </c>
      <c r="DP69" s="295">
        <f t="shared" si="39"/>
        <v>0</v>
      </c>
      <c r="DQ69" s="295">
        <f t="shared" si="39"/>
        <v>0.79539883018414359</v>
      </c>
      <c r="DR69" s="295">
        <f t="shared" si="39"/>
        <v>0</v>
      </c>
      <c r="DS69" s="292">
        <f t="shared" si="40"/>
        <v>0.37953326949938981</v>
      </c>
      <c r="DT69" s="295">
        <f t="shared" si="41"/>
        <v>0</v>
      </c>
      <c r="DU69" s="295">
        <f t="shared" si="41"/>
        <v>0</v>
      </c>
      <c r="DV69" s="295">
        <f t="shared" si="41"/>
        <v>0</v>
      </c>
      <c r="DW69" s="295">
        <f t="shared" si="41"/>
        <v>0</v>
      </c>
      <c r="DX69" s="292">
        <f t="shared" si="42"/>
        <v>0</v>
      </c>
      <c r="DY69" s="297">
        <f t="shared" si="43"/>
        <v>0.37953326949938981</v>
      </c>
      <c r="DZ69" s="361"/>
      <c r="EA69" s="295">
        <f t="shared" si="69"/>
        <v>0</v>
      </c>
      <c r="EB69" s="295">
        <f t="shared" si="70"/>
        <v>0</v>
      </c>
      <c r="EC69" s="295">
        <f t="shared" si="46"/>
        <v>0</v>
      </c>
      <c r="ED69" s="295">
        <f t="shared" si="47"/>
        <v>0</v>
      </c>
      <c r="EE69" s="295">
        <f t="shared" si="48"/>
        <v>12.5</v>
      </c>
      <c r="EF69" s="295">
        <f t="shared" si="49"/>
        <v>0</v>
      </c>
      <c r="EG69" s="295">
        <f t="shared" si="50"/>
        <v>15</v>
      </c>
      <c r="EH69" s="295">
        <f t="shared" si="51"/>
        <v>0</v>
      </c>
      <c r="EI69" s="295">
        <f t="shared" si="52"/>
        <v>0</v>
      </c>
      <c r="EJ69" s="295">
        <f t="shared" si="53"/>
        <v>0</v>
      </c>
      <c r="EK69" s="295">
        <f t="shared" si="54"/>
        <v>0</v>
      </c>
      <c r="EL69" s="295">
        <f t="shared" si="55"/>
        <v>0</v>
      </c>
      <c r="EN69" s="290">
        <v>20</v>
      </c>
      <c r="EO69" s="290">
        <v>0</v>
      </c>
      <c r="EP69" s="290">
        <v>0</v>
      </c>
      <c r="EQ69" s="290">
        <v>0</v>
      </c>
      <c r="ER69" s="290">
        <v>0</v>
      </c>
      <c r="ES69" s="290">
        <v>20</v>
      </c>
      <c r="ET69" s="290">
        <v>0</v>
      </c>
      <c r="EU69" s="290">
        <v>0</v>
      </c>
      <c r="EV69" s="290">
        <v>0</v>
      </c>
      <c r="EW69" s="290">
        <v>0</v>
      </c>
      <c r="EY69" s="290">
        <v>20</v>
      </c>
      <c r="EZ69" s="290">
        <v>3</v>
      </c>
      <c r="FA69" s="290">
        <v>0</v>
      </c>
      <c r="FB69" s="290">
        <v>20</v>
      </c>
      <c r="FC69" s="290">
        <v>2</v>
      </c>
      <c r="FD69" s="290">
        <v>0</v>
      </c>
      <c r="FE69" s="290">
        <v>20</v>
      </c>
      <c r="FF69" s="290">
        <v>3</v>
      </c>
      <c r="FG69" s="290">
        <v>0</v>
      </c>
      <c r="FH69" s="290">
        <v>20</v>
      </c>
      <c r="FI69" s="290">
        <v>3</v>
      </c>
      <c r="FJ69" s="290">
        <v>0</v>
      </c>
      <c r="FL69" s="290">
        <v>20</v>
      </c>
      <c r="FM69" s="290">
        <v>0</v>
      </c>
      <c r="FN69" s="290">
        <v>0</v>
      </c>
      <c r="FO69" s="290">
        <v>20</v>
      </c>
      <c r="FP69" s="290">
        <v>0</v>
      </c>
      <c r="FQ69" s="290">
        <v>0</v>
      </c>
      <c r="FR69" s="290">
        <v>20</v>
      </c>
      <c r="FS69" s="290">
        <v>0</v>
      </c>
      <c r="FT69" s="290">
        <v>0</v>
      </c>
      <c r="FU69" s="290">
        <v>20</v>
      </c>
      <c r="FV69" s="290">
        <v>0</v>
      </c>
      <c r="FW69" s="290">
        <v>0</v>
      </c>
      <c r="FX69" s="398"/>
      <c r="FY69" s="243">
        <v>4.5</v>
      </c>
      <c r="FZ69" s="49">
        <v>4.375</v>
      </c>
      <c r="GA69" s="49">
        <v>5.375</v>
      </c>
      <c r="GB69" s="49">
        <v>5.25</v>
      </c>
      <c r="GC69"/>
      <c r="GD69"/>
      <c r="GE69"/>
      <c r="GF69"/>
      <c r="GG69"/>
      <c r="GH69" s="49">
        <f t="shared" si="71"/>
        <v>4.4375</v>
      </c>
      <c r="GI69" s="49">
        <f t="shared" si="72"/>
        <v>5.3125</v>
      </c>
      <c r="GJ69" s="49">
        <f t="shared" si="73"/>
        <v>-0.875</v>
      </c>
    </row>
    <row r="70" spans="1:192">
      <c r="A70" s="289" t="s">
        <v>1155</v>
      </c>
      <c r="B70" s="290">
        <v>19</v>
      </c>
      <c r="C70" s="290">
        <v>37</v>
      </c>
      <c r="D70" s="290" t="s">
        <v>306</v>
      </c>
      <c r="F70" s="290" t="s">
        <v>576</v>
      </c>
      <c r="G70" s="290" t="s">
        <v>357</v>
      </c>
      <c r="H70" s="290" t="s">
        <v>386</v>
      </c>
      <c r="I70" s="290" t="s">
        <v>387</v>
      </c>
      <c r="J70" s="299" t="s">
        <v>552</v>
      </c>
      <c r="K70" s="299" t="s">
        <v>553</v>
      </c>
      <c r="L70" s="331" t="s">
        <v>554</v>
      </c>
      <c r="M70" s="343" t="s">
        <v>379</v>
      </c>
      <c r="N70" s="289">
        <v>2</v>
      </c>
      <c r="O70" s="290">
        <v>9</v>
      </c>
      <c r="P70" s="290">
        <v>3</v>
      </c>
      <c r="Q70" s="290">
        <v>4</v>
      </c>
      <c r="R70" s="290">
        <f t="shared" si="23"/>
        <v>9</v>
      </c>
      <c r="S70" s="290">
        <f t="shared" si="24"/>
        <v>5</v>
      </c>
      <c r="T70" s="290">
        <f t="shared" si="25"/>
        <v>6</v>
      </c>
      <c r="V70" s="290">
        <f t="shared" si="56"/>
        <v>0</v>
      </c>
      <c r="X70" s="290">
        <v>3.5</v>
      </c>
      <c r="Y70" s="290">
        <f t="shared" si="26"/>
        <v>5.5</v>
      </c>
      <c r="Z70" s="291">
        <f t="shared" si="57"/>
        <v>-2</v>
      </c>
      <c r="AA70" s="361"/>
      <c r="AB70" s="349">
        <v>3</v>
      </c>
      <c r="AC70" s="290">
        <v>6</v>
      </c>
      <c r="AD70" s="290">
        <v>2</v>
      </c>
      <c r="AE70" s="290">
        <v>3</v>
      </c>
      <c r="AF70" s="290">
        <v>7</v>
      </c>
      <c r="AG70" s="290">
        <v>4</v>
      </c>
      <c r="AH70" s="290">
        <v>5</v>
      </c>
      <c r="AJ70" s="290">
        <f t="shared" si="58"/>
        <v>-1</v>
      </c>
      <c r="AL70" s="290">
        <v>2.5</v>
      </c>
      <c r="AM70" s="290">
        <f t="shared" si="27"/>
        <v>4.5</v>
      </c>
      <c r="AN70" s="291">
        <f t="shared" si="28"/>
        <v>-2</v>
      </c>
      <c r="AO70" s="361"/>
      <c r="AP70" s="349">
        <v>2</v>
      </c>
      <c r="AQ70" s="290">
        <v>1</v>
      </c>
      <c r="AR70" s="290">
        <v>1</v>
      </c>
      <c r="AS70" s="290">
        <v>2</v>
      </c>
      <c r="AT70" s="290">
        <v>1</v>
      </c>
      <c r="AU70" s="290">
        <v>1</v>
      </c>
      <c r="AW70" s="290">
        <f t="shared" si="29"/>
        <v>0</v>
      </c>
      <c r="AY70" s="290">
        <v>1</v>
      </c>
      <c r="AZ70" s="290">
        <f t="shared" si="30"/>
        <v>1</v>
      </c>
      <c r="BA70" s="291">
        <f t="shared" si="31"/>
        <v>0</v>
      </c>
      <c r="BB70" s="361"/>
      <c r="BC70" s="355">
        <v>3.5294117647058822</v>
      </c>
      <c r="BD70" s="295">
        <v>1212.8431372549019</v>
      </c>
      <c r="BE70" s="295">
        <v>0.17647058823529413</v>
      </c>
      <c r="BF70" s="295">
        <v>0.66666666666666663</v>
      </c>
      <c r="BG70" s="295">
        <v>1.0784313725490196</v>
      </c>
      <c r="BH70" s="298">
        <v>0</v>
      </c>
      <c r="BI70" s="298">
        <v>17.176470588235293</v>
      </c>
      <c r="BJ70" s="298">
        <v>1.7843137254901962</v>
      </c>
      <c r="BL70" s="355">
        <v>0.65604180379420796</v>
      </c>
      <c r="BM70" s="295">
        <v>3.0841625672777613</v>
      </c>
      <c r="BN70" s="295">
        <v>7.0581074285707285E-2</v>
      </c>
      <c r="BO70" s="295">
        <v>0.22184874961635634</v>
      </c>
      <c r="BP70" s="295">
        <v>0.31773568916683381</v>
      </c>
      <c r="BQ70" s="295">
        <f t="shared" si="32"/>
        <v>0</v>
      </c>
      <c r="BR70" s="295">
        <f t="shared" si="32"/>
        <v>1.2595095580465607</v>
      </c>
      <c r="BS70" s="295">
        <f t="shared" si="32"/>
        <v>0.44471816828512012</v>
      </c>
      <c r="BT70" s="295"/>
      <c r="BU70" s="295">
        <f t="shared" si="33"/>
        <v>7.0581074285707285E-2</v>
      </c>
      <c r="BW70" s="295">
        <f t="shared" si="13"/>
        <v>0.43855785958030169</v>
      </c>
      <c r="BX70" s="295">
        <f t="shared" si="14"/>
        <v>1.3001776019028035</v>
      </c>
      <c r="BY70" s="292">
        <f t="shared" si="59"/>
        <v>-0.86161974232250182</v>
      </c>
      <c r="BZ70" s="361"/>
      <c r="CA70" s="355">
        <v>7.0769230769230766</v>
      </c>
      <c r="CB70" s="295">
        <v>7.1538461538461542</v>
      </c>
      <c r="CC70" s="295">
        <v>5.7692307692307692</v>
      </c>
      <c r="CD70" s="295">
        <v>5.3076923076923075</v>
      </c>
      <c r="CE70" s="295">
        <v>7.384615384615385</v>
      </c>
      <c r="CF70" s="295">
        <v>7.2307692307692308</v>
      </c>
      <c r="CG70" s="295">
        <v>4.6923076923076925</v>
      </c>
      <c r="CH70" s="295">
        <v>4.9230769230769234</v>
      </c>
      <c r="CI70" s="295"/>
      <c r="CJ70" s="295">
        <f t="shared" si="60"/>
        <v>7.115384615384615</v>
      </c>
      <c r="CK70" s="295">
        <f t="shared" si="61"/>
        <v>5.5384615384615383</v>
      </c>
      <c r="CL70" s="292">
        <f t="shared" si="62"/>
        <v>1.5769230769230766</v>
      </c>
      <c r="CM70" s="295">
        <f t="shared" si="63"/>
        <v>7.3076923076923084</v>
      </c>
      <c r="CN70" s="295">
        <f t="shared" si="64"/>
        <v>4.8076923076923084</v>
      </c>
      <c r="CO70" s="292">
        <f t="shared" si="65"/>
        <v>2.5</v>
      </c>
      <c r="CP70" s="361"/>
      <c r="CQ70" s="355"/>
      <c r="CR70" s="295"/>
      <c r="CS70" s="295"/>
      <c r="CT70" s="295"/>
      <c r="CU70" s="295">
        <v>3.8333333333333335</v>
      </c>
      <c r="CV70" s="295">
        <v>4.166666666666667</v>
      </c>
      <c r="CW70" s="295">
        <v>3.25</v>
      </c>
      <c r="CX70" s="295">
        <v>3.4166666666666665</v>
      </c>
      <c r="CY70" s="295"/>
      <c r="CZ70" s="295"/>
      <c r="DA70" s="295"/>
      <c r="DB70" s="292"/>
      <c r="DC70" s="302">
        <f t="shared" si="66"/>
        <v>3.8333333333333335</v>
      </c>
      <c r="DD70" s="302">
        <f t="shared" si="67"/>
        <v>3.333333333333333</v>
      </c>
      <c r="DE70" s="292">
        <f t="shared" si="68"/>
        <v>0.50000000000000044</v>
      </c>
      <c r="DG70" s="361"/>
      <c r="DH70" s="295">
        <f t="shared" si="34"/>
        <v>0</v>
      </c>
      <c r="DI70" s="295">
        <f t="shared" si="34"/>
        <v>0</v>
      </c>
      <c r="DJ70" s="292">
        <f t="shared" si="35"/>
        <v>0</v>
      </c>
      <c r="DK70" s="295">
        <f t="shared" si="36"/>
        <v>0</v>
      </c>
      <c r="DL70" s="295">
        <f t="shared" si="36"/>
        <v>0</v>
      </c>
      <c r="DM70" s="292">
        <f t="shared" si="37"/>
        <v>0</v>
      </c>
      <c r="DN70" s="297">
        <f t="shared" si="38"/>
        <v>0</v>
      </c>
      <c r="DO70" s="295">
        <f t="shared" si="39"/>
        <v>0.64350110879328448</v>
      </c>
      <c r="DP70" s="295">
        <f t="shared" si="39"/>
        <v>0</v>
      </c>
      <c r="DQ70" s="295">
        <f t="shared" si="39"/>
        <v>0.55481103298007151</v>
      </c>
      <c r="DR70" s="295">
        <f t="shared" si="39"/>
        <v>0</v>
      </c>
      <c r="DS70" s="292">
        <f t="shared" si="40"/>
        <v>0.299578035443339</v>
      </c>
      <c r="DT70" s="295">
        <f t="shared" si="41"/>
        <v>0</v>
      </c>
      <c r="DU70" s="295">
        <f t="shared" si="41"/>
        <v>0</v>
      </c>
      <c r="DV70" s="295">
        <f t="shared" si="41"/>
        <v>0</v>
      </c>
      <c r="DW70" s="295">
        <f t="shared" si="41"/>
        <v>0</v>
      </c>
      <c r="DX70" s="292">
        <f t="shared" si="42"/>
        <v>0</v>
      </c>
      <c r="DY70" s="297">
        <f t="shared" si="43"/>
        <v>0.299578035443339</v>
      </c>
      <c r="DZ70" s="361"/>
      <c r="EA70" s="295">
        <f t="shared" si="69"/>
        <v>0</v>
      </c>
      <c r="EB70" s="295">
        <f t="shared" si="70"/>
        <v>0</v>
      </c>
      <c r="EC70" s="295">
        <f t="shared" si="46"/>
        <v>0</v>
      </c>
      <c r="ED70" s="295">
        <f t="shared" si="47"/>
        <v>0</v>
      </c>
      <c r="EE70" s="295">
        <f t="shared" si="48"/>
        <v>10</v>
      </c>
      <c r="EF70" s="295">
        <f t="shared" si="49"/>
        <v>0</v>
      </c>
      <c r="EG70" s="295">
        <f t="shared" si="50"/>
        <v>7.5</v>
      </c>
      <c r="EH70" s="295">
        <f t="shared" si="51"/>
        <v>0</v>
      </c>
      <c r="EI70" s="295">
        <f t="shared" si="52"/>
        <v>0</v>
      </c>
      <c r="EJ70" s="295">
        <f t="shared" si="53"/>
        <v>0</v>
      </c>
      <c r="EK70" s="295">
        <f t="shared" si="54"/>
        <v>0</v>
      </c>
      <c r="EL70" s="295">
        <f t="shared" si="55"/>
        <v>0</v>
      </c>
      <c r="EN70" s="290">
        <v>20</v>
      </c>
      <c r="EO70" s="290">
        <v>0</v>
      </c>
      <c r="EP70" s="290">
        <v>0</v>
      </c>
      <c r="EQ70" s="290">
        <v>0</v>
      </c>
      <c r="ER70" s="290">
        <v>0</v>
      </c>
      <c r="ES70" s="290">
        <v>20</v>
      </c>
      <c r="ET70" s="290">
        <v>0</v>
      </c>
      <c r="EU70" s="290">
        <v>0</v>
      </c>
      <c r="EV70" s="290">
        <v>0</v>
      </c>
      <c r="EW70" s="290">
        <v>0</v>
      </c>
      <c r="EY70" s="290">
        <v>20</v>
      </c>
      <c r="EZ70" s="290">
        <v>2</v>
      </c>
      <c r="FA70" s="290">
        <v>0</v>
      </c>
      <c r="FB70" s="290">
        <v>20</v>
      </c>
      <c r="FC70" s="290">
        <v>2</v>
      </c>
      <c r="FD70" s="290">
        <v>0</v>
      </c>
      <c r="FE70" s="290">
        <v>20</v>
      </c>
      <c r="FF70" s="290">
        <v>1</v>
      </c>
      <c r="FG70" s="290">
        <v>0</v>
      </c>
      <c r="FH70" s="290">
        <v>20</v>
      </c>
      <c r="FI70" s="290">
        <v>2</v>
      </c>
      <c r="FJ70" s="290">
        <v>0</v>
      </c>
      <c r="FL70" s="290">
        <v>20</v>
      </c>
      <c r="FM70" s="290">
        <v>0</v>
      </c>
      <c r="FN70" s="290">
        <v>0</v>
      </c>
      <c r="FO70" s="290">
        <v>20</v>
      </c>
      <c r="FP70" s="290">
        <v>0</v>
      </c>
      <c r="FQ70" s="290">
        <v>0</v>
      </c>
      <c r="FR70" s="290">
        <v>20</v>
      </c>
      <c r="FS70" s="290">
        <v>0</v>
      </c>
      <c r="FT70" s="290">
        <v>0</v>
      </c>
      <c r="FU70" s="290">
        <v>20</v>
      </c>
      <c r="FV70" s="290">
        <v>0</v>
      </c>
      <c r="FW70" s="290">
        <v>0</v>
      </c>
      <c r="FX70" s="398"/>
      <c r="FY70" s="243">
        <v>5.25</v>
      </c>
      <c r="FZ70" s="49">
        <v>6.2666666666666666</v>
      </c>
      <c r="GA70" s="49">
        <v>5.0625</v>
      </c>
      <c r="GB70" s="49">
        <v>4.5625</v>
      </c>
      <c r="GC70"/>
      <c r="GD70"/>
      <c r="GE70"/>
      <c r="GF70"/>
      <c r="GG70"/>
      <c r="GH70" s="49">
        <f t="shared" si="71"/>
        <v>5.7583333333333329</v>
      </c>
      <c r="GI70" s="49">
        <f t="shared" si="72"/>
        <v>4.8125</v>
      </c>
      <c r="GJ70" s="49">
        <f t="shared" si="73"/>
        <v>0.94583333333333286</v>
      </c>
    </row>
    <row r="71" spans="1:192">
      <c r="A71" s="289" t="s">
        <v>1155</v>
      </c>
      <c r="B71" s="290">
        <v>20</v>
      </c>
      <c r="C71" s="290">
        <v>5</v>
      </c>
      <c r="D71" s="290" t="s">
        <v>351</v>
      </c>
      <c r="F71" s="290" t="s">
        <v>576</v>
      </c>
      <c r="G71" s="290" t="s">
        <v>489</v>
      </c>
      <c r="H71" s="290" t="s">
        <v>488</v>
      </c>
      <c r="I71" s="290" t="s">
        <v>513</v>
      </c>
      <c r="J71" s="299" t="s">
        <v>497</v>
      </c>
      <c r="K71" s="299" t="s">
        <v>550</v>
      </c>
      <c r="L71" s="331" t="s">
        <v>551</v>
      </c>
      <c r="M71" s="343" t="s">
        <v>379</v>
      </c>
      <c r="N71" s="289">
        <v>2</v>
      </c>
      <c r="O71" s="290">
        <v>4</v>
      </c>
      <c r="P71" s="290">
        <v>7</v>
      </c>
      <c r="Q71" s="290">
        <v>8</v>
      </c>
      <c r="R71" s="290">
        <f t="shared" si="23"/>
        <v>3</v>
      </c>
      <c r="S71" s="290">
        <f t="shared" si="24"/>
        <v>9</v>
      </c>
      <c r="T71" s="290">
        <f t="shared" si="25"/>
        <v>10</v>
      </c>
      <c r="V71" s="290">
        <f t="shared" si="56"/>
        <v>1</v>
      </c>
      <c r="X71" s="290">
        <v>7.5</v>
      </c>
      <c r="Y71" s="290">
        <f t="shared" si="26"/>
        <v>9.5</v>
      </c>
      <c r="Z71" s="291">
        <f t="shared" si="57"/>
        <v>-2</v>
      </c>
      <c r="AA71" s="361"/>
      <c r="AB71" s="349">
        <v>3</v>
      </c>
      <c r="AC71" s="290">
        <v>3</v>
      </c>
      <c r="AD71" s="290">
        <v>5</v>
      </c>
      <c r="AE71" s="290">
        <v>6</v>
      </c>
      <c r="AF71" s="290">
        <v>3</v>
      </c>
      <c r="AG71" s="290">
        <v>7</v>
      </c>
      <c r="AH71" s="290">
        <v>8</v>
      </c>
      <c r="AJ71" s="290">
        <f t="shared" si="58"/>
        <v>0</v>
      </c>
      <c r="AL71" s="290">
        <v>5.5</v>
      </c>
      <c r="AM71" s="290">
        <f t="shared" si="27"/>
        <v>7.5</v>
      </c>
      <c r="AN71" s="291">
        <f t="shared" si="28"/>
        <v>-2</v>
      </c>
      <c r="AO71" s="361"/>
      <c r="AP71" s="349">
        <v>1</v>
      </c>
      <c r="AQ71" s="290">
        <v>2</v>
      </c>
      <c r="AR71" s="290">
        <v>2</v>
      </c>
      <c r="AS71" s="290">
        <v>1</v>
      </c>
      <c r="AT71" s="290">
        <v>2</v>
      </c>
      <c r="AU71" s="290">
        <v>2</v>
      </c>
      <c r="AW71" s="290">
        <f t="shared" si="29"/>
        <v>0</v>
      </c>
      <c r="AY71" s="290">
        <v>2</v>
      </c>
      <c r="AZ71" s="290">
        <f t="shared" si="30"/>
        <v>2</v>
      </c>
      <c r="BA71" s="291">
        <f t="shared" si="31"/>
        <v>0</v>
      </c>
      <c r="BB71" s="361"/>
      <c r="BC71" s="355">
        <v>23.215686274509803</v>
      </c>
      <c r="BD71" s="295">
        <v>1212.8431372549019</v>
      </c>
      <c r="BE71" s="295">
        <v>18.509803921568629</v>
      </c>
      <c r="BF71" s="295">
        <v>1.8627450980392157</v>
      </c>
      <c r="BG71" s="295">
        <v>1.1568627450980393</v>
      </c>
      <c r="BH71" s="298">
        <f>34683/51</f>
        <v>680.05882352941171</v>
      </c>
      <c r="BI71" s="298">
        <f>42/51</f>
        <v>0.82352941176470584</v>
      </c>
      <c r="BJ71" s="298">
        <f>3/51</f>
        <v>5.8823529411764705E-2</v>
      </c>
      <c r="BL71" s="355">
        <v>1.3840967814977481</v>
      </c>
      <c r="BM71" s="295">
        <v>3.0841625672777613</v>
      </c>
      <c r="BN71" s="295">
        <v>1.2902529046477891</v>
      </c>
      <c r="BO71" s="295">
        <v>0.45678267968650071</v>
      </c>
      <c r="BP71" s="295">
        <v>0.33382250906028876</v>
      </c>
      <c r="BQ71" s="295">
        <f t="shared" si="32"/>
        <v>2.8331846238525107</v>
      </c>
      <c r="BR71" s="295">
        <f t="shared" si="32"/>
        <v>0.26091277245599875</v>
      </c>
      <c r="BS71" s="295">
        <f t="shared" si="32"/>
        <v>2.4823583725032145E-2</v>
      </c>
      <c r="BT71" s="295"/>
      <c r="BU71" s="295">
        <f t="shared" si="33"/>
        <v>-1.5429317192047216</v>
      </c>
      <c r="BW71" s="295">
        <f t="shared" si="13"/>
        <v>0.60418368495781793</v>
      </c>
      <c r="BX71" s="295">
        <f t="shared" si="14"/>
        <v>0.27470105694163205</v>
      </c>
      <c r="BY71" s="292">
        <f t="shared" si="59"/>
        <v>0.32948262801618589</v>
      </c>
      <c r="BZ71" s="361"/>
      <c r="CA71" s="355">
        <v>7.3076923076923075</v>
      </c>
      <c r="CB71" s="295">
        <v>7.3076923076923075</v>
      </c>
      <c r="CC71" s="295">
        <v>5</v>
      </c>
      <c r="CD71" s="295">
        <v>3.0769230769230771</v>
      </c>
      <c r="CE71" s="295">
        <v>7</v>
      </c>
      <c r="CF71" s="295">
        <v>7.4615384615384617</v>
      </c>
      <c r="CG71" s="295">
        <v>3.6923076923076925</v>
      </c>
      <c r="CH71" s="295">
        <v>3.7692307692307692</v>
      </c>
      <c r="CI71" s="295"/>
      <c r="CJ71" s="295">
        <f t="shared" si="60"/>
        <v>7.3076923076923075</v>
      </c>
      <c r="CK71" s="295">
        <f t="shared" si="61"/>
        <v>4.0384615384615383</v>
      </c>
      <c r="CL71" s="292">
        <f t="shared" si="62"/>
        <v>3.2692307692307692</v>
      </c>
      <c r="CM71" s="295">
        <f t="shared" si="63"/>
        <v>7.2307692307692308</v>
      </c>
      <c r="CN71" s="295">
        <f t="shared" si="64"/>
        <v>3.7307692307692308</v>
      </c>
      <c r="CO71" s="292">
        <f t="shared" si="65"/>
        <v>3.5</v>
      </c>
      <c r="CP71" s="361"/>
      <c r="CQ71" s="355"/>
      <c r="CR71" s="295"/>
      <c r="CS71" s="295"/>
      <c r="CT71" s="295"/>
      <c r="CU71" s="295">
        <v>4.583333333333333</v>
      </c>
      <c r="CV71" s="295">
        <v>3.9166666666666665</v>
      </c>
      <c r="CW71" s="295">
        <v>1.9166666666666667</v>
      </c>
      <c r="CX71" s="295">
        <v>2.6363636363636362</v>
      </c>
      <c r="CY71" s="295"/>
      <c r="CZ71" s="295"/>
      <c r="DA71" s="295"/>
      <c r="DB71" s="292"/>
      <c r="DC71" s="302">
        <f t="shared" si="66"/>
        <v>4.583333333333333</v>
      </c>
      <c r="DD71" s="302">
        <f t="shared" si="67"/>
        <v>2.2765151515151514</v>
      </c>
      <c r="DE71" s="292">
        <f t="shared" si="68"/>
        <v>2.3068181818181817</v>
      </c>
      <c r="DG71" s="361"/>
      <c r="DH71" s="295">
        <f t="shared" si="34"/>
        <v>0.31756042929152134</v>
      </c>
      <c r="DI71" s="295">
        <f t="shared" si="34"/>
        <v>0.31756042929152134</v>
      </c>
      <c r="DJ71" s="292">
        <f t="shared" si="35"/>
        <v>0.31756042929152134</v>
      </c>
      <c r="DK71" s="295">
        <f t="shared" si="36"/>
        <v>0</v>
      </c>
      <c r="DL71" s="295">
        <f t="shared" si="36"/>
        <v>0</v>
      </c>
      <c r="DM71" s="292">
        <f t="shared" si="37"/>
        <v>0</v>
      </c>
      <c r="DN71" s="297">
        <f t="shared" si="38"/>
        <v>0.31756042929152134</v>
      </c>
      <c r="DO71" s="295">
        <f t="shared" si="39"/>
        <v>0.92729521800161219</v>
      </c>
      <c r="DP71" s="295">
        <f t="shared" si="39"/>
        <v>0</v>
      </c>
      <c r="DQ71" s="295">
        <f t="shared" si="39"/>
        <v>1.0471975511965979</v>
      </c>
      <c r="DR71" s="295">
        <f t="shared" si="39"/>
        <v>0</v>
      </c>
      <c r="DS71" s="292">
        <f t="shared" si="40"/>
        <v>0.49362319229955254</v>
      </c>
      <c r="DT71" s="295">
        <f t="shared" si="41"/>
        <v>0</v>
      </c>
      <c r="DU71" s="295">
        <f t="shared" si="41"/>
        <v>0</v>
      </c>
      <c r="DV71" s="295">
        <f t="shared" si="41"/>
        <v>0</v>
      </c>
      <c r="DW71" s="295">
        <f t="shared" si="41"/>
        <v>0</v>
      </c>
      <c r="DX71" s="292">
        <f t="shared" si="42"/>
        <v>0</v>
      </c>
      <c r="DY71" s="297">
        <f t="shared" si="43"/>
        <v>0.49362319229955254</v>
      </c>
      <c r="DZ71" s="361"/>
      <c r="EA71" s="295">
        <f t="shared" si="69"/>
        <v>2.5</v>
      </c>
      <c r="EB71" s="295">
        <f t="shared" si="70"/>
        <v>2.5</v>
      </c>
      <c r="EC71" s="295">
        <f t="shared" si="46"/>
        <v>0</v>
      </c>
      <c r="ED71" s="295">
        <f t="shared" si="47"/>
        <v>0</v>
      </c>
      <c r="EE71" s="295">
        <f t="shared" si="48"/>
        <v>20</v>
      </c>
      <c r="EF71" s="295">
        <f t="shared" si="49"/>
        <v>0</v>
      </c>
      <c r="EG71" s="295">
        <f t="shared" si="50"/>
        <v>25</v>
      </c>
      <c r="EH71" s="295">
        <f t="shared" si="51"/>
        <v>0</v>
      </c>
      <c r="EI71" s="295">
        <f t="shared" si="52"/>
        <v>0</v>
      </c>
      <c r="EJ71" s="295">
        <f t="shared" si="53"/>
        <v>0</v>
      </c>
      <c r="EK71" s="295">
        <f t="shared" si="54"/>
        <v>0</v>
      </c>
      <c r="EL71" s="295">
        <f t="shared" si="55"/>
        <v>0</v>
      </c>
      <c r="EN71" s="290">
        <v>20</v>
      </c>
      <c r="EO71" s="290">
        <v>0</v>
      </c>
      <c r="EP71" s="290">
        <v>1</v>
      </c>
      <c r="EQ71" s="290">
        <v>0</v>
      </c>
      <c r="ER71" s="290">
        <v>0</v>
      </c>
      <c r="ES71" s="290">
        <v>20</v>
      </c>
      <c r="ET71" s="290">
        <v>1</v>
      </c>
      <c r="EU71" s="290">
        <v>0</v>
      </c>
      <c r="EV71" s="290">
        <v>0</v>
      </c>
      <c r="EW71" s="290">
        <v>0</v>
      </c>
      <c r="EY71" s="290">
        <v>20</v>
      </c>
      <c r="EZ71" s="290">
        <v>6</v>
      </c>
      <c r="FA71" s="290">
        <v>0</v>
      </c>
      <c r="FB71" s="290">
        <v>20</v>
      </c>
      <c r="FC71" s="290">
        <v>2</v>
      </c>
      <c r="FD71" s="290">
        <v>0</v>
      </c>
      <c r="FE71" s="290">
        <v>20</v>
      </c>
      <c r="FF71" s="290">
        <v>8</v>
      </c>
      <c r="FG71" s="290">
        <v>0</v>
      </c>
      <c r="FH71" s="290">
        <v>20</v>
      </c>
      <c r="FI71" s="290">
        <v>2</v>
      </c>
      <c r="FJ71" s="290">
        <v>0</v>
      </c>
      <c r="FL71" s="290">
        <v>20</v>
      </c>
      <c r="FM71" s="290">
        <v>0</v>
      </c>
      <c r="FN71" s="290">
        <v>0</v>
      </c>
      <c r="FO71" s="290">
        <v>20</v>
      </c>
      <c r="FP71" s="290">
        <v>0</v>
      </c>
      <c r="FQ71" s="290">
        <v>0</v>
      </c>
      <c r="FR71" s="290">
        <v>20</v>
      </c>
      <c r="FS71" s="290">
        <v>0</v>
      </c>
      <c r="FT71" s="290">
        <v>0</v>
      </c>
      <c r="FU71" s="290">
        <v>20</v>
      </c>
      <c r="FV71" s="290">
        <v>0</v>
      </c>
      <c r="FW71" s="290">
        <v>0</v>
      </c>
      <c r="FX71" s="398"/>
      <c r="FY71" s="243">
        <v>4.1875</v>
      </c>
      <c r="FZ71" s="49">
        <v>4.9375</v>
      </c>
      <c r="GA71" s="49">
        <v>5.0625</v>
      </c>
      <c r="GB71" s="49">
        <v>4.1875</v>
      </c>
      <c r="GC71"/>
      <c r="GD71"/>
      <c r="GE71"/>
      <c r="GF71"/>
      <c r="GG71"/>
      <c r="GH71" s="49">
        <f t="shared" si="71"/>
        <v>4.5625</v>
      </c>
      <c r="GI71" s="49">
        <f t="shared" si="72"/>
        <v>4.625</v>
      </c>
      <c r="GJ71" s="49">
        <f t="shared" si="73"/>
        <v>-6.25E-2</v>
      </c>
    </row>
    <row r="72" spans="1:192">
      <c r="A72" s="289" t="s">
        <v>1155</v>
      </c>
      <c r="B72" s="290">
        <v>21</v>
      </c>
      <c r="C72" s="290">
        <v>9</v>
      </c>
      <c r="D72" s="290" t="s">
        <v>219</v>
      </c>
      <c r="F72" s="290" t="s">
        <v>477</v>
      </c>
      <c r="G72" s="290" t="s">
        <v>220</v>
      </c>
      <c r="H72" s="290" t="s">
        <v>221</v>
      </c>
      <c r="I72" s="290" t="s">
        <v>222</v>
      </c>
      <c r="J72" s="299" t="s">
        <v>558</v>
      </c>
      <c r="K72" s="299" t="s">
        <v>191</v>
      </c>
      <c r="L72" s="331" t="s">
        <v>192</v>
      </c>
      <c r="M72" s="343" t="s">
        <v>379</v>
      </c>
      <c r="N72" s="289">
        <v>4</v>
      </c>
      <c r="O72" s="290">
        <v>5</v>
      </c>
      <c r="P72" s="290">
        <v>4</v>
      </c>
      <c r="Q72" s="290">
        <v>5</v>
      </c>
      <c r="R72" s="290">
        <f t="shared" si="23"/>
        <v>6</v>
      </c>
      <c r="S72" s="290">
        <f t="shared" si="24"/>
        <v>9</v>
      </c>
      <c r="T72" s="290">
        <f t="shared" si="25"/>
        <v>10</v>
      </c>
      <c r="V72" s="290">
        <f t="shared" si="56"/>
        <v>-1</v>
      </c>
      <c r="X72" s="290">
        <v>4.5</v>
      </c>
      <c r="Y72" s="290">
        <f t="shared" si="26"/>
        <v>9.5</v>
      </c>
      <c r="Z72" s="291">
        <f t="shared" si="57"/>
        <v>-5</v>
      </c>
      <c r="AA72" s="361"/>
      <c r="AB72" s="349">
        <v>3</v>
      </c>
      <c r="AC72" s="290">
        <v>5</v>
      </c>
      <c r="AD72" s="290">
        <v>3</v>
      </c>
      <c r="AE72" s="290">
        <v>4</v>
      </c>
      <c r="AF72" s="290">
        <v>4</v>
      </c>
      <c r="AG72" s="290">
        <v>7</v>
      </c>
      <c r="AH72" s="290">
        <v>8</v>
      </c>
      <c r="AJ72" s="290">
        <f t="shared" si="58"/>
        <v>1</v>
      </c>
      <c r="AL72" s="290">
        <v>3.5</v>
      </c>
      <c r="AM72" s="290">
        <f t="shared" si="27"/>
        <v>7.5</v>
      </c>
      <c r="AN72" s="291">
        <f t="shared" si="28"/>
        <v>-4</v>
      </c>
      <c r="AO72" s="361"/>
      <c r="AP72" s="349">
        <v>1</v>
      </c>
      <c r="AQ72" s="290">
        <v>1</v>
      </c>
      <c r="AR72" s="290">
        <v>1</v>
      </c>
      <c r="AS72" s="290">
        <v>1</v>
      </c>
      <c r="AT72" s="290">
        <v>2</v>
      </c>
      <c r="AU72" s="290">
        <v>2</v>
      </c>
      <c r="AW72" s="290">
        <f t="shared" si="29"/>
        <v>0</v>
      </c>
      <c r="AY72" s="290">
        <v>1</v>
      </c>
      <c r="AZ72" s="290">
        <f t="shared" si="30"/>
        <v>2</v>
      </c>
      <c r="BA72" s="291">
        <f t="shared" si="31"/>
        <v>-1</v>
      </c>
      <c r="BB72" s="361"/>
      <c r="BC72" s="355">
        <v>4.333333333333333</v>
      </c>
      <c r="BD72" s="295">
        <v>59.137254901960787</v>
      </c>
      <c r="BE72" s="295">
        <v>38.490196078431374</v>
      </c>
      <c r="BF72" s="295">
        <v>25.254901960784313</v>
      </c>
      <c r="BG72" s="295">
        <v>30.294117647058822</v>
      </c>
      <c r="BH72" s="298">
        <v>3.9803921568627452</v>
      </c>
      <c r="BI72" s="298">
        <v>4.4509803921568629</v>
      </c>
      <c r="BJ72" s="298">
        <v>0.58823529411764708</v>
      </c>
      <c r="BL72" s="355">
        <v>0.7269987279362623</v>
      </c>
      <c r="BM72" s="295">
        <v>1.7791435998845491</v>
      </c>
      <c r="BN72" s="295">
        <v>1.5964892901196628</v>
      </c>
      <c r="BO72" s="295">
        <v>1.4192104009140727</v>
      </c>
      <c r="BP72" s="295">
        <v>1.4954627109167742</v>
      </c>
      <c r="BQ72" s="295">
        <f t="shared" si="32"/>
        <v>0.69726354052200168</v>
      </c>
      <c r="BR72" s="295">
        <f t="shared" si="32"/>
        <v>0.73647461982013995</v>
      </c>
      <c r="BS72" s="295">
        <f t="shared" si="32"/>
        <v>0.20091484278071342</v>
      </c>
      <c r="BT72" s="295"/>
      <c r="BU72" s="295">
        <f t="shared" si="33"/>
        <v>0.89922574959766111</v>
      </c>
      <c r="BW72" s="295">
        <f t="shared" si="13"/>
        <v>1.752425079949455</v>
      </c>
      <c r="BX72" s="295">
        <f t="shared" si="14"/>
        <v>0.78098054040250786</v>
      </c>
      <c r="BY72" s="292">
        <f t="shared" si="59"/>
        <v>0.97144453954694709</v>
      </c>
      <c r="BZ72" s="361"/>
      <c r="CA72" s="355">
        <v>7.833333333333333</v>
      </c>
      <c r="CB72" s="295">
        <v>7.9230769230769234</v>
      </c>
      <c r="CC72" s="295">
        <v>4.615384615384615</v>
      </c>
      <c r="CD72" s="295">
        <v>3.9166666666666665</v>
      </c>
      <c r="CE72" s="295">
        <v>7.8461538461538458</v>
      </c>
      <c r="CF72" s="295">
        <v>8.0769230769230766</v>
      </c>
      <c r="CG72" s="295">
        <v>3.9230769230769229</v>
      </c>
      <c r="CH72" s="295">
        <v>4.384615384615385</v>
      </c>
      <c r="CI72" s="295"/>
      <c r="CJ72" s="295">
        <f t="shared" si="60"/>
        <v>7.8782051282051277</v>
      </c>
      <c r="CK72" s="295">
        <f t="shared" si="61"/>
        <v>4.2660256410256405</v>
      </c>
      <c r="CL72" s="292">
        <f t="shared" si="62"/>
        <v>3.6121794871794872</v>
      </c>
      <c r="CM72" s="295">
        <f t="shared" si="63"/>
        <v>7.9615384615384617</v>
      </c>
      <c r="CN72" s="295">
        <f t="shared" si="64"/>
        <v>4.1538461538461542</v>
      </c>
      <c r="CO72" s="292">
        <f t="shared" si="65"/>
        <v>3.8076923076923075</v>
      </c>
      <c r="CP72" s="361"/>
      <c r="CQ72" s="355"/>
      <c r="CR72" s="295"/>
      <c r="CS72" s="295"/>
      <c r="CT72" s="295"/>
      <c r="CU72" s="295">
        <v>4.9090909090909092</v>
      </c>
      <c r="CV72" s="295">
        <v>4.5</v>
      </c>
      <c r="CW72" s="295">
        <v>2.8333333333333335</v>
      </c>
      <c r="CX72" s="295">
        <v>2.5833333333333335</v>
      </c>
      <c r="CY72" s="295"/>
      <c r="CZ72" s="295"/>
      <c r="DA72" s="295"/>
      <c r="DB72" s="292"/>
      <c r="DC72" s="302">
        <f t="shared" si="66"/>
        <v>4.9090909090909092</v>
      </c>
      <c r="DD72" s="302">
        <f t="shared" si="67"/>
        <v>2.7083333333333335</v>
      </c>
      <c r="DE72" s="292">
        <f t="shared" si="68"/>
        <v>2.2007575757575757</v>
      </c>
      <c r="DG72" s="361"/>
      <c r="DH72" s="295">
        <f t="shared" si="34"/>
        <v>0</v>
      </c>
      <c r="DI72" s="295">
        <f t="shared" si="34"/>
        <v>0.86321189006954113</v>
      </c>
      <c r="DJ72" s="292">
        <f t="shared" si="35"/>
        <v>0.43160594503477057</v>
      </c>
      <c r="DK72" s="295">
        <f t="shared" si="36"/>
        <v>0</v>
      </c>
      <c r="DL72" s="295">
        <f t="shared" si="36"/>
        <v>0</v>
      </c>
      <c r="DM72" s="292">
        <f t="shared" si="37"/>
        <v>0</v>
      </c>
      <c r="DN72" s="297">
        <f t="shared" si="38"/>
        <v>0.43160594503477057</v>
      </c>
      <c r="DO72" s="295">
        <f t="shared" si="39"/>
        <v>0.55481103298007151</v>
      </c>
      <c r="DP72" s="295">
        <f t="shared" si="39"/>
        <v>0</v>
      </c>
      <c r="DQ72" s="295">
        <f t="shared" si="39"/>
        <v>0.86321189006954113</v>
      </c>
      <c r="DR72" s="295">
        <f t="shared" si="39"/>
        <v>0</v>
      </c>
      <c r="DS72" s="292">
        <f t="shared" si="40"/>
        <v>0.35450573076240316</v>
      </c>
      <c r="DT72" s="295">
        <f t="shared" si="41"/>
        <v>0</v>
      </c>
      <c r="DU72" s="295">
        <f t="shared" si="41"/>
        <v>0</v>
      </c>
      <c r="DV72" s="295">
        <f t="shared" si="41"/>
        <v>0</v>
      </c>
      <c r="DW72" s="295">
        <f t="shared" si="41"/>
        <v>0</v>
      </c>
      <c r="DX72" s="292">
        <f t="shared" si="42"/>
        <v>0</v>
      </c>
      <c r="DY72" s="297">
        <f t="shared" si="43"/>
        <v>0.35450573076240316</v>
      </c>
      <c r="DZ72" s="361"/>
      <c r="EA72" s="295">
        <f t="shared" si="69"/>
        <v>0</v>
      </c>
      <c r="EB72" s="295">
        <f t="shared" si="70"/>
        <v>17.5</v>
      </c>
      <c r="EC72" s="295">
        <f t="shared" si="46"/>
        <v>0</v>
      </c>
      <c r="ED72" s="295">
        <f t="shared" si="47"/>
        <v>0</v>
      </c>
      <c r="EE72" s="295">
        <f t="shared" si="48"/>
        <v>7.5</v>
      </c>
      <c r="EF72" s="295">
        <f t="shared" si="49"/>
        <v>0</v>
      </c>
      <c r="EG72" s="295">
        <f t="shared" si="50"/>
        <v>17.5</v>
      </c>
      <c r="EH72" s="295">
        <f t="shared" si="51"/>
        <v>0</v>
      </c>
      <c r="EI72" s="295">
        <f t="shared" si="52"/>
        <v>0</v>
      </c>
      <c r="EJ72" s="295">
        <f t="shared" si="53"/>
        <v>0</v>
      </c>
      <c r="EK72" s="295">
        <f t="shared" si="54"/>
        <v>0</v>
      </c>
      <c r="EL72" s="295">
        <f t="shared" si="55"/>
        <v>0</v>
      </c>
      <c r="EN72" s="290">
        <v>20</v>
      </c>
      <c r="EO72" s="290">
        <v>0</v>
      </c>
      <c r="EP72" s="290">
        <v>5</v>
      </c>
      <c r="EQ72" s="290">
        <v>0</v>
      </c>
      <c r="ER72" s="290">
        <v>0</v>
      </c>
      <c r="ES72" s="290">
        <v>20</v>
      </c>
      <c r="ET72" s="290">
        <v>0</v>
      </c>
      <c r="EU72" s="290">
        <v>2</v>
      </c>
      <c r="EV72" s="290">
        <v>0</v>
      </c>
      <c r="EW72" s="290">
        <v>0</v>
      </c>
      <c r="EY72" s="290">
        <v>20</v>
      </c>
      <c r="EZ72" s="290">
        <v>2</v>
      </c>
      <c r="FA72" s="290">
        <v>0</v>
      </c>
      <c r="FB72" s="290">
        <v>20</v>
      </c>
      <c r="FC72" s="290">
        <v>1</v>
      </c>
      <c r="FD72" s="290">
        <v>0</v>
      </c>
      <c r="FE72" s="290">
        <v>20</v>
      </c>
      <c r="FF72" s="290">
        <v>6</v>
      </c>
      <c r="FG72" s="290">
        <v>0</v>
      </c>
      <c r="FH72" s="290">
        <v>20</v>
      </c>
      <c r="FI72" s="290">
        <v>1</v>
      </c>
      <c r="FJ72" s="290">
        <v>0</v>
      </c>
      <c r="FL72" s="290">
        <v>20</v>
      </c>
      <c r="FM72" s="290">
        <v>0</v>
      </c>
      <c r="FN72" s="290">
        <v>0</v>
      </c>
      <c r="FO72" s="290">
        <v>20</v>
      </c>
      <c r="FP72" s="290">
        <v>0</v>
      </c>
      <c r="FQ72" s="290">
        <v>0</v>
      </c>
      <c r="FR72" s="290">
        <v>20</v>
      </c>
      <c r="FS72" s="290">
        <v>0</v>
      </c>
      <c r="FT72" s="290">
        <v>0</v>
      </c>
      <c r="FU72" s="290">
        <v>20</v>
      </c>
      <c r="FV72" s="290">
        <v>0</v>
      </c>
      <c r="FW72" s="290">
        <v>0</v>
      </c>
      <c r="FX72" s="398"/>
      <c r="FY72" s="243">
        <v>3.75</v>
      </c>
      <c r="FZ72" s="49">
        <v>5.1875</v>
      </c>
      <c r="GA72" s="49">
        <v>4.25</v>
      </c>
      <c r="GB72" s="49">
        <v>3.5</v>
      </c>
      <c r="GC72"/>
      <c r="GD72"/>
      <c r="GE72"/>
      <c r="GF72"/>
      <c r="GG72"/>
      <c r="GH72" s="49">
        <f t="shared" si="71"/>
        <v>4.46875</v>
      </c>
      <c r="GI72" s="49">
        <f t="shared" si="72"/>
        <v>3.875</v>
      </c>
      <c r="GJ72" s="49">
        <f t="shared" si="73"/>
        <v>0.59375</v>
      </c>
    </row>
    <row r="73" spans="1:192">
      <c r="A73" s="289" t="s">
        <v>1155</v>
      </c>
      <c r="B73" s="290">
        <v>22</v>
      </c>
      <c r="C73" s="290">
        <v>25</v>
      </c>
      <c r="D73" s="290" t="s">
        <v>567</v>
      </c>
      <c r="F73" s="290" t="s">
        <v>477</v>
      </c>
      <c r="G73" s="290" t="s">
        <v>433</v>
      </c>
      <c r="H73" s="290" t="s">
        <v>434</v>
      </c>
      <c r="I73" s="290" t="s">
        <v>435</v>
      </c>
      <c r="J73" s="299" t="s">
        <v>545</v>
      </c>
      <c r="K73" s="299" t="s">
        <v>546</v>
      </c>
      <c r="L73" s="331" t="s">
        <v>547</v>
      </c>
      <c r="M73" s="343" t="s">
        <v>379</v>
      </c>
      <c r="N73" s="289">
        <v>4</v>
      </c>
      <c r="O73" s="290">
        <v>3</v>
      </c>
      <c r="P73" s="290">
        <v>4</v>
      </c>
      <c r="Q73" s="290">
        <v>5</v>
      </c>
      <c r="R73" s="290">
        <f t="shared" si="23"/>
        <v>6</v>
      </c>
      <c r="S73" s="290">
        <f t="shared" si="24"/>
        <v>4</v>
      </c>
      <c r="T73" s="290">
        <f t="shared" si="25"/>
        <v>5</v>
      </c>
      <c r="V73" s="290">
        <f t="shared" si="56"/>
        <v>-3</v>
      </c>
      <c r="X73" s="290">
        <v>4.5</v>
      </c>
      <c r="Y73" s="290">
        <f t="shared" si="26"/>
        <v>4.5</v>
      </c>
      <c r="Z73" s="291">
        <f t="shared" si="57"/>
        <v>0</v>
      </c>
      <c r="AA73" s="361"/>
      <c r="AB73" s="349">
        <v>3</v>
      </c>
      <c r="AC73" s="290">
        <v>3</v>
      </c>
      <c r="AD73" s="290">
        <v>3</v>
      </c>
      <c r="AE73" s="290">
        <v>4</v>
      </c>
      <c r="AF73" s="290">
        <v>5</v>
      </c>
      <c r="AG73" s="290">
        <v>3</v>
      </c>
      <c r="AH73" s="290">
        <v>4</v>
      </c>
      <c r="AJ73" s="290">
        <f t="shared" si="58"/>
        <v>-2</v>
      </c>
      <c r="AL73" s="290">
        <v>3.5</v>
      </c>
      <c r="AM73" s="290">
        <f t="shared" si="27"/>
        <v>3.5</v>
      </c>
      <c r="AN73" s="291">
        <f t="shared" si="28"/>
        <v>0</v>
      </c>
      <c r="AO73" s="361"/>
      <c r="AP73" s="349">
        <v>1</v>
      </c>
      <c r="AQ73" s="290">
        <v>1</v>
      </c>
      <c r="AR73" s="290">
        <v>1</v>
      </c>
      <c r="AS73" s="290">
        <v>1</v>
      </c>
      <c r="AT73" s="290">
        <v>1</v>
      </c>
      <c r="AU73" s="290">
        <v>1</v>
      </c>
      <c r="AW73" s="290">
        <f t="shared" si="29"/>
        <v>0</v>
      </c>
      <c r="AY73" s="290">
        <v>1</v>
      </c>
      <c r="AZ73" s="290">
        <f t="shared" si="30"/>
        <v>1</v>
      </c>
      <c r="BA73" s="291">
        <f t="shared" si="31"/>
        <v>0</v>
      </c>
      <c r="BB73" s="361"/>
      <c r="BC73" s="355">
        <v>64.117647058823536</v>
      </c>
      <c r="BD73" s="295">
        <v>59.137254901960787</v>
      </c>
      <c r="BE73" s="295">
        <v>0.49019607843137253</v>
      </c>
      <c r="BF73" s="295">
        <v>4.666666666666667</v>
      </c>
      <c r="BG73" s="295">
        <v>2.5882352941176472</v>
      </c>
      <c r="BH73" s="298">
        <v>7.5882352941176467</v>
      </c>
      <c r="BI73" s="298">
        <v>32.019607843137258</v>
      </c>
      <c r="BJ73" s="298">
        <v>9.2745098039215694</v>
      </c>
      <c r="BL73" s="355">
        <v>1.8136986995004489</v>
      </c>
      <c r="BM73" s="295">
        <v>1.7791435998845491</v>
      </c>
      <c r="BN73" s="295">
        <v>0.17324341618285499</v>
      </c>
      <c r="BO73" s="295">
        <v>0.75332766665861151</v>
      </c>
      <c r="BP73" s="295">
        <v>0.55488091363249314</v>
      </c>
      <c r="BQ73" s="295">
        <f t="shared" si="32"/>
        <v>0.93390393440616315</v>
      </c>
      <c r="BR73" s="295">
        <f t="shared" si="32"/>
        <v>1.5187719110656943</v>
      </c>
      <c r="BS73" s="295">
        <f t="shared" si="32"/>
        <v>1.0117611108857902</v>
      </c>
      <c r="BT73" s="295"/>
      <c r="BU73" s="295">
        <f t="shared" si="33"/>
        <v>-0.76066051822330816</v>
      </c>
      <c r="BW73" s="295">
        <f t="shared" si="13"/>
        <v>0.91671191973773203</v>
      </c>
      <c r="BX73" s="295">
        <f t="shared" si="14"/>
        <v>1.6262799690046088</v>
      </c>
      <c r="BY73" s="292">
        <f t="shared" si="59"/>
        <v>-0.70956804926687678</v>
      </c>
      <c r="BZ73" s="361"/>
      <c r="CA73" s="355">
        <v>7.1538461538461542</v>
      </c>
      <c r="CB73" s="295">
        <v>7.8461538461538458</v>
      </c>
      <c r="CC73" s="295">
        <v>4.3076923076923075</v>
      </c>
      <c r="CD73" s="295">
        <v>3.9230769230769229</v>
      </c>
      <c r="CE73" s="295">
        <v>7.4615384615384617</v>
      </c>
      <c r="CF73" s="295">
        <v>7.9230769230769234</v>
      </c>
      <c r="CG73" s="295">
        <v>4.1538461538461542</v>
      </c>
      <c r="CH73" s="295">
        <v>3.6666666666666665</v>
      </c>
      <c r="CI73" s="295"/>
      <c r="CJ73" s="295">
        <f t="shared" si="60"/>
        <v>7.5</v>
      </c>
      <c r="CK73" s="295">
        <f t="shared" si="61"/>
        <v>4.115384615384615</v>
      </c>
      <c r="CL73" s="292">
        <f t="shared" si="62"/>
        <v>3.384615384615385</v>
      </c>
      <c r="CM73" s="295">
        <f t="shared" si="63"/>
        <v>7.6923076923076925</v>
      </c>
      <c r="CN73" s="295">
        <f t="shared" si="64"/>
        <v>3.9102564102564106</v>
      </c>
      <c r="CO73" s="292">
        <f t="shared" si="65"/>
        <v>3.7820512820512819</v>
      </c>
      <c r="CP73" s="361"/>
      <c r="CQ73" s="355"/>
      <c r="CR73" s="295"/>
      <c r="CS73" s="295"/>
      <c r="CT73" s="295"/>
      <c r="CU73" s="295">
        <v>4.583333333333333</v>
      </c>
      <c r="CV73" s="295">
        <v>4.25</v>
      </c>
      <c r="CW73" s="295">
        <v>2.75</v>
      </c>
      <c r="CX73" s="295">
        <v>2.6666666666666665</v>
      </c>
      <c r="CY73" s="295"/>
      <c r="CZ73" s="295"/>
      <c r="DA73" s="295"/>
      <c r="DB73" s="292"/>
      <c r="DC73" s="302">
        <f t="shared" si="66"/>
        <v>4.583333333333333</v>
      </c>
      <c r="DD73" s="302">
        <f t="shared" si="67"/>
        <v>2.708333333333333</v>
      </c>
      <c r="DE73" s="292">
        <f t="shared" si="68"/>
        <v>1.875</v>
      </c>
      <c r="DG73" s="361"/>
      <c r="DH73" s="295">
        <f t="shared" si="34"/>
        <v>0</v>
      </c>
      <c r="DI73" s="295">
        <f t="shared" si="34"/>
        <v>0</v>
      </c>
      <c r="DJ73" s="292">
        <f t="shared" si="35"/>
        <v>0</v>
      </c>
      <c r="DK73" s="295">
        <f t="shared" si="36"/>
        <v>0</v>
      </c>
      <c r="DL73" s="295">
        <f t="shared" si="36"/>
        <v>0</v>
      </c>
      <c r="DM73" s="292">
        <f t="shared" si="37"/>
        <v>0</v>
      </c>
      <c r="DN73" s="297">
        <f t="shared" si="38"/>
        <v>0</v>
      </c>
      <c r="DO73" s="295">
        <f t="shared" si="39"/>
        <v>0.72273424781341566</v>
      </c>
      <c r="DP73" s="295">
        <f t="shared" si="39"/>
        <v>0</v>
      </c>
      <c r="DQ73" s="295">
        <f t="shared" si="39"/>
        <v>0.55481103298007151</v>
      </c>
      <c r="DR73" s="295">
        <f t="shared" si="39"/>
        <v>0.31756042929152134</v>
      </c>
      <c r="DS73" s="292">
        <f t="shared" si="40"/>
        <v>0.39877642752125209</v>
      </c>
      <c r="DT73" s="295">
        <f t="shared" si="41"/>
        <v>0</v>
      </c>
      <c r="DU73" s="295">
        <f t="shared" si="41"/>
        <v>0</v>
      </c>
      <c r="DV73" s="295">
        <f t="shared" si="41"/>
        <v>0</v>
      </c>
      <c r="DW73" s="295">
        <f t="shared" si="41"/>
        <v>0</v>
      </c>
      <c r="DX73" s="292">
        <f t="shared" si="42"/>
        <v>0</v>
      </c>
      <c r="DY73" s="297">
        <f t="shared" si="43"/>
        <v>0.39877642752125209</v>
      </c>
      <c r="DZ73" s="361"/>
      <c r="EA73" s="295">
        <f t="shared" si="69"/>
        <v>0</v>
      </c>
      <c r="EB73" s="295">
        <f t="shared" si="70"/>
        <v>0</v>
      </c>
      <c r="EC73" s="295">
        <f t="shared" si="46"/>
        <v>0</v>
      </c>
      <c r="ED73" s="295">
        <f t="shared" si="47"/>
        <v>0</v>
      </c>
      <c r="EE73" s="295">
        <f t="shared" si="48"/>
        <v>12.5</v>
      </c>
      <c r="EF73" s="295">
        <f t="shared" si="49"/>
        <v>0</v>
      </c>
      <c r="EG73" s="295">
        <f t="shared" si="50"/>
        <v>7.5</v>
      </c>
      <c r="EH73" s="295">
        <f t="shared" si="51"/>
        <v>2.5</v>
      </c>
      <c r="EI73" s="295">
        <f t="shared" si="52"/>
        <v>0</v>
      </c>
      <c r="EJ73" s="295">
        <f t="shared" si="53"/>
        <v>0</v>
      </c>
      <c r="EK73" s="295">
        <f t="shared" si="54"/>
        <v>0</v>
      </c>
      <c r="EL73" s="295">
        <f t="shared" si="55"/>
        <v>0</v>
      </c>
      <c r="EN73" s="290">
        <v>20</v>
      </c>
      <c r="EO73" s="290">
        <v>0</v>
      </c>
      <c r="EP73" s="290">
        <v>0</v>
      </c>
      <c r="EQ73" s="290">
        <v>0</v>
      </c>
      <c r="ER73" s="290">
        <v>0</v>
      </c>
      <c r="ES73" s="290">
        <v>20</v>
      </c>
      <c r="ET73" s="290">
        <v>0</v>
      </c>
      <c r="EU73" s="290">
        <v>0</v>
      </c>
      <c r="EV73" s="290">
        <v>0</v>
      </c>
      <c r="EW73" s="290">
        <v>0</v>
      </c>
      <c r="EY73" s="290">
        <v>20</v>
      </c>
      <c r="EZ73" s="290">
        <v>3</v>
      </c>
      <c r="FA73" s="290">
        <v>0</v>
      </c>
      <c r="FB73" s="290">
        <v>20</v>
      </c>
      <c r="FC73" s="290">
        <v>2</v>
      </c>
      <c r="FD73" s="290">
        <v>0</v>
      </c>
      <c r="FE73" s="290">
        <v>20</v>
      </c>
      <c r="FF73" s="290">
        <v>3</v>
      </c>
      <c r="FG73" s="290">
        <v>0</v>
      </c>
      <c r="FH73" s="290">
        <v>20</v>
      </c>
      <c r="FI73" s="290">
        <v>0</v>
      </c>
      <c r="FJ73" s="290">
        <v>1</v>
      </c>
      <c r="FL73" s="290">
        <v>20</v>
      </c>
      <c r="FM73" s="290">
        <v>0</v>
      </c>
      <c r="FN73" s="290">
        <v>0</v>
      </c>
      <c r="FO73" s="290">
        <v>20</v>
      </c>
      <c r="FP73" s="290">
        <v>0</v>
      </c>
      <c r="FQ73" s="290">
        <v>0</v>
      </c>
      <c r="FR73" s="290">
        <v>20</v>
      </c>
      <c r="FS73" s="290">
        <v>0</v>
      </c>
      <c r="FT73" s="290">
        <v>0</v>
      </c>
      <c r="FU73" s="290">
        <v>20</v>
      </c>
      <c r="FV73" s="290">
        <v>0</v>
      </c>
      <c r="FW73" s="290">
        <v>0</v>
      </c>
      <c r="FX73" s="398"/>
      <c r="FY73" s="243">
        <v>5.0625</v>
      </c>
      <c r="FZ73" s="49">
        <v>5.6875</v>
      </c>
      <c r="GA73" s="49">
        <v>5.9375</v>
      </c>
      <c r="GB73" s="49">
        <v>6</v>
      </c>
      <c r="GC73"/>
      <c r="GD73"/>
      <c r="GE73"/>
      <c r="GF73"/>
      <c r="GG73"/>
      <c r="GH73" s="49">
        <f t="shared" si="71"/>
        <v>5.375</v>
      </c>
      <c r="GI73" s="49">
        <f t="shared" si="72"/>
        <v>5.96875</v>
      </c>
      <c r="GJ73" s="49">
        <f t="shared" si="73"/>
        <v>-0.59375</v>
      </c>
    </row>
    <row r="74" spans="1:192">
      <c r="A74" s="289" t="s">
        <v>1155</v>
      </c>
      <c r="B74" s="290">
        <v>23</v>
      </c>
      <c r="C74" s="290">
        <v>36</v>
      </c>
      <c r="D74" s="290" t="s">
        <v>133</v>
      </c>
      <c r="F74" s="290" t="s">
        <v>576</v>
      </c>
      <c r="G74" s="290" t="s">
        <v>354</v>
      </c>
      <c r="H74" s="290" t="s">
        <v>355</v>
      </c>
      <c r="I74" s="290" t="s">
        <v>356</v>
      </c>
      <c r="J74" s="299" t="s">
        <v>581</v>
      </c>
      <c r="K74" s="299" t="s">
        <v>195</v>
      </c>
      <c r="L74" s="331" t="s">
        <v>196</v>
      </c>
      <c r="M74" s="343" t="s">
        <v>379</v>
      </c>
      <c r="N74" s="289">
        <v>2</v>
      </c>
      <c r="O74" s="290">
        <v>5</v>
      </c>
      <c r="P74" s="290">
        <v>6</v>
      </c>
      <c r="Q74" s="290">
        <v>7</v>
      </c>
      <c r="R74" s="290">
        <f t="shared" si="23"/>
        <v>4</v>
      </c>
      <c r="S74" s="290">
        <f t="shared" si="24"/>
        <v>4</v>
      </c>
      <c r="T74" s="290">
        <f t="shared" si="25"/>
        <v>5</v>
      </c>
      <c r="V74" s="290">
        <f t="shared" si="56"/>
        <v>1</v>
      </c>
      <c r="X74" s="290">
        <v>6.5</v>
      </c>
      <c r="Y74" s="290">
        <f t="shared" si="26"/>
        <v>4.5</v>
      </c>
      <c r="Z74" s="291">
        <f t="shared" si="57"/>
        <v>2</v>
      </c>
      <c r="AA74" s="361"/>
      <c r="AB74" s="349">
        <v>3</v>
      </c>
      <c r="AC74" s="290">
        <v>4</v>
      </c>
      <c r="AD74" s="290">
        <v>6</v>
      </c>
      <c r="AE74" s="290">
        <v>7</v>
      </c>
      <c r="AF74" s="290">
        <v>4</v>
      </c>
      <c r="AG74" s="290">
        <v>4</v>
      </c>
      <c r="AH74" s="290">
        <v>5</v>
      </c>
      <c r="AJ74" s="290">
        <f t="shared" si="58"/>
        <v>0</v>
      </c>
      <c r="AL74" s="290">
        <v>6.5</v>
      </c>
      <c r="AM74" s="290">
        <f t="shared" si="27"/>
        <v>4.5</v>
      </c>
      <c r="AN74" s="291">
        <f t="shared" si="28"/>
        <v>2</v>
      </c>
      <c r="AO74" s="361"/>
      <c r="AP74" s="349">
        <v>1</v>
      </c>
      <c r="AQ74" s="290">
        <v>2</v>
      </c>
      <c r="AR74" s="290">
        <v>2</v>
      </c>
      <c r="AS74" s="290">
        <v>1</v>
      </c>
      <c r="AT74" s="290">
        <v>1</v>
      </c>
      <c r="AU74" s="290">
        <v>1</v>
      </c>
      <c r="AW74" s="290">
        <f t="shared" si="29"/>
        <v>0</v>
      </c>
      <c r="AY74" s="290">
        <v>2</v>
      </c>
      <c r="AZ74" s="290">
        <f t="shared" si="30"/>
        <v>1</v>
      </c>
      <c r="BA74" s="291">
        <f t="shared" si="31"/>
        <v>1</v>
      </c>
      <c r="BB74" s="361"/>
      <c r="BC74" s="355">
        <v>482.41176470588238</v>
      </c>
      <c r="BD74" s="295">
        <v>1212.8431372549019</v>
      </c>
      <c r="BE74" s="295">
        <v>140.88235294117646</v>
      </c>
      <c r="BF74" s="295">
        <v>1.8627450980392157</v>
      </c>
      <c r="BG74" s="295">
        <v>0.31372549019607843</v>
      </c>
      <c r="BH74" s="298">
        <f>770/51</f>
        <v>15.098039215686274</v>
      </c>
      <c r="BI74" s="298">
        <v>2.8823529411764706</v>
      </c>
      <c r="BJ74" s="298">
        <v>0.41176470588235292</v>
      </c>
      <c r="BL74" s="355">
        <v>2.6843172155475785</v>
      </c>
      <c r="BM74" s="295">
        <v>3.0841625672777613</v>
      </c>
      <c r="BN74" s="295">
        <v>2.1519283820898396</v>
      </c>
      <c r="BO74" s="295">
        <v>0.45678267968650071</v>
      </c>
      <c r="BP74" s="295">
        <v>0.11850462660289007</v>
      </c>
      <c r="BQ74" s="295">
        <f t="shared" si="32"/>
        <v>1.2067729810215044</v>
      </c>
      <c r="BR74" s="295">
        <f t="shared" si="32"/>
        <v>0.58909501416359478</v>
      </c>
      <c r="BS74" s="295">
        <f t="shared" si="32"/>
        <v>0.14976232033333206</v>
      </c>
      <c r="BT74" s="295"/>
      <c r="BU74" s="295">
        <f t="shared" si="33"/>
        <v>0.94515540106833518</v>
      </c>
      <c r="BW74" s="295">
        <f t="shared" si="13"/>
        <v>0.50194483844469462</v>
      </c>
      <c r="BX74" s="295">
        <f t="shared" si="14"/>
        <v>0.63287393874218201</v>
      </c>
      <c r="BY74" s="292">
        <f t="shared" si="59"/>
        <v>-0.13092910029748739</v>
      </c>
      <c r="BZ74" s="361"/>
      <c r="CA74" s="355">
        <v>7.384615384615385</v>
      </c>
      <c r="CB74" s="295">
        <v>7.6923076923076925</v>
      </c>
      <c r="CC74" s="295">
        <v>5.5384615384615383</v>
      </c>
      <c r="CD74" s="295">
        <v>6.615384615384615</v>
      </c>
      <c r="CE74" s="295">
        <v>7.2307692307692308</v>
      </c>
      <c r="CF74" s="295">
        <v>7.666666666666667</v>
      </c>
      <c r="CG74" s="295">
        <v>5.384615384615385</v>
      </c>
      <c r="CH74" s="295">
        <v>5.7692307692307692</v>
      </c>
      <c r="CI74" s="295"/>
      <c r="CJ74" s="295">
        <f t="shared" si="60"/>
        <v>7.5384615384615383</v>
      </c>
      <c r="CK74" s="295">
        <f t="shared" si="61"/>
        <v>6.0769230769230766</v>
      </c>
      <c r="CL74" s="292">
        <f t="shared" si="62"/>
        <v>1.4615384615384617</v>
      </c>
      <c r="CM74" s="295">
        <f t="shared" si="63"/>
        <v>7.4487179487179489</v>
      </c>
      <c r="CN74" s="295">
        <f t="shared" si="64"/>
        <v>5.5769230769230766</v>
      </c>
      <c r="CO74" s="292">
        <f t="shared" si="65"/>
        <v>1.8717948717948723</v>
      </c>
      <c r="CP74" s="361"/>
      <c r="CQ74" s="355"/>
      <c r="CR74" s="295"/>
      <c r="CS74" s="295"/>
      <c r="CT74" s="295"/>
      <c r="CU74" s="295">
        <v>3.8333333333333335</v>
      </c>
      <c r="CV74" s="295">
        <v>3.9166666666666665</v>
      </c>
      <c r="CW74" s="295">
        <v>4.416666666666667</v>
      </c>
      <c r="CX74" s="295">
        <v>3.4166666666666665</v>
      </c>
      <c r="CY74" s="295"/>
      <c r="CZ74" s="295"/>
      <c r="DA74" s="295"/>
      <c r="DB74" s="292"/>
      <c r="DC74" s="302">
        <f t="shared" si="66"/>
        <v>3.8333333333333335</v>
      </c>
      <c r="DD74" s="302">
        <f t="shared" si="67"/>
        <v>3.916666666666667</v>
      </c>
      <c r="DE74" s="292">
        <f t="shared" si="68"/>
        <v>-8.3333333333333481E-2</v>
      </c>
      <c r="DG74" s="361"/>
      <c r="DH74" s="295">
        <f t="shared" si="34"/>
        <v>0</v>
      </c>
      <c r="DI74" s="295">
        <f t="shared" si="34"/>
        <v>0</v>
      </c>
      <c r="DJ74" s="292">
        <f t="shared" si="35"/>
        <v>0</v>
      </c>
      <c r="DK74" s="295">
        <f t="shared" si="36"/>
        <v>0</v>
      </c>
      <c r="DL74" s="295">
        <f t="shared" si="36"/>
        <v>0</v>
      </c>
      <c r="DM74" s="292">
        <f t="shared" si="37"/>
        <v>0</v>
      </c>
      <c r="DN74" s="297">
        <f t="shared" si="38"/>
        <v>0</v>
      </c>
      <c r="DO74" s="295">
        <f t="shared" si="39"/>
        <v>1.2132252231493863</v>
      </c>
      <c r="DP74" s="295">
        <f t="shared" si="39"/>
        <v>0.64350110879328448</v>
      </c>
      <c r="DQ74" s="295">
        <f t="shared" si="39"/>
        <v>0.79539883018414359</v>
      </c>
      <c r="DR74" s="295">
        <f t="shared" si="39"/>
        <v>0.9884320889261532</v>
      </c>
      <c r="DS74" s="292">
        <f t="shared" si="40"/>
        <v>0.91013931276324189</v>
      </c>
      <c r="DT74" s="295">
        <f t="shared" si="41"/>
        <v>0</v>
      </c>
      <c r="DU74" s="295">
        <f t="shared" si="41"/>
        <v>0</v>
      </c>
      <c r="DV74" s="295">
        <f t="shared" si="41"/>
        <v>0</v>
      </c>
      <c r="DW74" s="295">
        <f t="shared" si="41"/>
        <v>0.31756042929152134</v>
      </c>
      <c r="DX74" s="292">
        <f t="shared" si="42"/>
        <v>7.9390107322880335E-2</v>
      </c>
      <c r="DY74" s="297">
        <f t="shared" si="43"/>
        <v>0.83074920544036157</v>
      </c>
      <c r="DZ74" s="361"/>
      <c r="EA74" s="295">
        <f t="shared" si="69"/>
        <v>0</v>
      </c>
      <c r="EB74" s="295">
        <f t="shared" si="70"/>
        <v>0</v>
      </c>
      <c r="EC74" s="295">
        <f t="shared" si="46"/>
        <v>0</v>
      </c>
      <c r="ED74" s="295">
        <f t="shared" si="47"/>
        <v>0</v>
      </c>
      <c r="EE74" s="295">
        <f t="shared" si="48"/>
        <v>32.5</v>
      </c>
      <c r="EF74" s="295">
        <f t="shared" si="49"/>
        <v>10</v>
      </c>
      <c r="EG74" s="295">
        <f t="shared" si="50"/>
        <v>15</v>
      </c>
      <c r="EH74" s="295">
        <f t="shared" si="51"/>
        <v>22.5</v>
      </c>
      <c r="EI74" s="295">
        <f t="shared" si="52"/>
        <v>0</v>
      </c>
      <c r="EJ74" s="295">
        <f t="shared" si="53"/>
        <v>0</v>
      </c>
      <c r="EK74" s="295">
        <f t="shared" si="54"/>
        <v>0</v>
      </c>
      <c r="EL74" s="295">
        <f t="shared" si="55"/>
        <v>2.5</v>
      </c>
      <c r="EN74" s="290">
        <v>20</v>
      </c>
      <c r="EO74" s="290">
        <v>0</v>
      </c>
      <c r="EP74" s="290">
        <v>0</v>
      </c>
      <c r="EQ74" s="290">
        <v>0</v>
      </c>
      <c r="ER74" s="290">
        <v>0</v>
      </c>
      <c r="ES74" s="290">
        <v>20</v>
      </c>
      <c r="ET74" s="290">
        <v>0</v>
      </c>
      <c r="EU74" s="290">
        <v>0</v>
      </c>
      <c r="EV74" s="290">
        <v>0</v>
      </c>
      <c r="EW74" s="290">
        <v>0</v>
      </c>
      <c r="EY74" s="290">
        <v>20</v>
      </c>
      <c r="EZ74" s="290">
        <v>9</v>
      </c>
      <c r="FA74" s="290">
        <v>2</v>
      </c>
      <c r="FB74" s="290">
        <v>20</v>
      </c>
      <c r="FC74" s="290">
        <v>4</v>
      </c>
      <c r="FD74" s="290">
        <v>2</v>
      </c>
      <c r="FE74" s="290">
        <v>20</v>
      </c>
      <c r="FF74" s="290">
        <v>5</v>
      </c>
      <c r="FG74" s="290">
        <v>9</v>
      </c>
      <c r="FH74" s="290">
        <v>20</v>
      </c>
      <c r="FI74" s="290">
        <v>1</v>
      </c>
      <c r="FJ74" s="290">
        <v>0</v>
      </c>
      <c r="FL74" s="290">
        <v>20</v>
      </c>
      <c r="FM74" s="290">
        <v>0</v>
      </c>
      <c r="FN74" s="290">
        <v>0</v>
      </c>
      <c r="FO74" s="290">
        <v>20</v>
      </c>
      <c r="FP74" s="290">
        <v>0</v>
      </c>
      <c r="FQ74" s="290">
        <v>0</v>
      </c>
      <c r="FR74" s="290">
        <v>20</v>
      </c>
      <c r="FS74" s="290">
        <v>0</v>
      </c>
      <c r="FT74" s="290">
        <v>0</v>
      </c>
      <c r="FU74" s="290">
        <v>20</v>
      </c>
      <c r="FV74" s="290">
        <v>0</v>
      </c>
      <c r="FW74" s="290">
        <v>1</v>
      </c>
      <c r="FX74" s="398"/>
      <c r="FY74" s="243">
        <v>3.8125</v>
      </c>
      <c r="FZ74" s="49">
        <v>3.9375</v>
      </c>
      <c r="GA74" s="49">
        <v>5.625</v>
      </c>
      <c r="GB74" s="49">
        <v>5.4375</v>
      </c>
      <c r="GC74"/>
      <c r="GD74"/>
      <c r="GE74"/>
      <c r="GF74"/>
      <c r="GG74"/>
      <c r="GH74" s="49">
        <f t="shared" si="71"/>
        <v>3.875</v>
      </c>
      <c r="GI74" s="49">
        <f t="shared" si="72"/>
        <v>5.53125</v>
      </c>
      <c r="GJ74" s="49">
        <f t="shared" si="73"/>
        <v>-1.65625</v>
      </c>
    </row>
    <row r="75" spans="1:192" s="312" customFormat="1" ht="14" thickBot="1">
      <c r="A75" s="304" t="s">
        <v>1155</v>
      </c>
      <c r="B75" s="312">
        <v>24</v>
      </c>
      <c r="C75" s="312">
        <v>26</v>
      </c>
      <c r="D75" s="312" t="s">
        <v>464</v>
      </c>
      <c r="F75" s="312" t="s">
        <v>576</v>
      </c>
      <c r="G75" s="312" t="s">
        <v>465</v>
      </c>
      <c r="H75" s="312" t="s">
        <v>484</v>
      </c>
      <c r="I75" s="312" t="s">
        <v>485</v>
      </c>
      <c r="J75" s="315" t="s">
        <v>256</v>
      </c>
      <c r="K75" s="315" t="s">
        <v>2</v>
      </c>
      <c r="L75" s="332" t="s">
        <v>3</v>
      </c>
      <c r="M75" s="344" t="s">
        <v>274</v>
      </c>
      <c r="N75" s="304">
        <v>2</v>
      </c>
      <c r="O75" s="312">
        <v>5</v>
      </c>
      <c r="P75" s="312">
        <v>6</v>
      </c>
      <c r="Q75" s="312">
        <v>7</v>
      </c>
      <c r="R75" s="312">
        <f t="shared" si="23"/>
        <v>5</v>
      </c>
      <c r="S75" s="312">
        <f t="shared" si="24"/>
        <v>3</v>
      </c>
      <c r="T75" s="312">
        <f t="shared" si="25"/>
        <v>4</v>
      </c>
      <c r="V75" s="312">
        <f t="shared" si="56"/>
        <v>0</v>
      </c>
      <c r="X75" s="312">
        <v>6.5</v>
      </c>
      <c r="Y75" s="312">
        <f t="shared" si="26"/>
        <v>3.5</v>
      </c>
      <c r="Z75" s="316">
        <f t="shared" si="57"/>
        <v>3</v>
      </c>
      <c r="AA75" s="363"/>
      <c r="AB75" s="350">
        <v>3</v>
      </c>
      <c r="AC75" s="312">
        <v>4</v>
      </c>
      <c r="AD75" s="312">
        <v>4</v>
      </c>
      <c r="AE75" s="312">
        <v>5</v>
      </c>
      <c r="AF75" s="312">
        <v>4</v>
      </c>
      <c r="AG75" s="312">
        <v>3</v>
      </c>
      <c r="AH75" s="312">
        <v>4</v>
      </c>
      <c r="AJ75" s="312">
        <f t="shared" si="58"/>
        <v>0</v>
      </c>
      <c r="AL75" s="312">
        <v>4.5</v>
      </c>
      <c r="AM75" s="312">
        <f t="shared" si="27"/>
        <v>3.5</v>
      </c>
      <c r="AN75" s="316">
        <f t="shared" si="28"/>
        <v>1</v>
      </c>
      <c r="AO75" s="363"/>
      <c r="AP75" s="350">
        <v>2</v>
      </c>
      <c r="AQ75" s="312">
        <v>1</v>
      </c>
      <c r="AR75" s="312">
        <v>1</v>
      </c>
      <c r="AS75" s="312">
        <v>2</v>
      </c>
      <c r="AT75" s="312">
        <v>1</v>
      </c>
      <c r="AU75" s="312">
        <v>1</v>
      </c>
      <c r="AW75" s="312">
        <f t="shared" si="29"/>
        <v>0</v>
      </c>
      <c r="AY75" s="312">
        <v>1</v>
      </c>
      <c r="AZ75" s="312">
        <f t="shared" si="30"/>
        <v>1</v>
      </c>
      <c r="BA75" s="316">
        <f t="shared" si="31"/>
        <v>0</v>
      </c>
      <c r="BB75" s="363"/>
      <c r="BC75" s="356">
        <v>3.5098039215686274</v>
      </c>
      <c r="BD75" s="317">
        <v>1212.8431372549019</v>
      </c>
      <c r="BE75" s="317">
        <v>47.03921568627451</v>
      </c>
      <c r="BF75" s="317">
        <v>12.980392156862745</v>
      </c>
      <c r="BG75" s="317">
        <v>4.2745098039215685</v>
      </c>
      <c r="BH75" s="318">
        <v>47.03921568627451</v>
      </c>
      <c r="BI75" s="318">
        <f>531/51</f>
        <v>10.411764705882353</v>
      </c>
      <c r="BJ75" s="318">
        <f>63/51</f>
        <v>1.2352941176470589</v>
      </c>
      <c r="BK75" s="330"/>
      <c r="BL75" s="356">
        <v>0.65415765991965646</v>
      </c>
      <c r="BM75" s="317">
        <v>3.0841625672777613</v>
      </c>
      <c r="BN75" s="317">
        <v>1.6815959082665961</v>
      </c>
      <c r="BO75" s="317">
        <v>1.1455193537539292</v>
      </c>
      <c r="BP75" s="317">
        <v>0.72218210390447157</v>
      </c>
      <c r="BQ75" s="317">
        <f>LOG10(BH75+1)</f>
        <v>1.6815959082665961</v>
      </c>
      <c r="BR75" s="317">
        <f t="shared" ref="BR75:BS75" si="74">LOG10(BI75+1)</f>
        <v>1.0573528085519521</v>
      </c>
      <c r="BS75" s="317">
        <f t="shared" si="74"/>
        <v>0.34933467523853623</v>
      </c>
      <c r="BT75" s="317"/>
      <c r="BU75" s="317">
        <f t="shared" si="33"/>
        <v>0</v>
      </c>
      <c r="BW75" s="317">
        <f t="shared" si="13"/>
        <v>1.2613795048834062</v>
      </c>
      <c r="BX75" s="317">
        <f t="shared" si="14"/>
        <v>1.1019895385373315</v>
      </c>
      <c r="BY75" s="319">
        <f t="shared" si="59"/>
        <v>0.15938996634607472</v>
      </c>
      <c r="BZ75" s="363"/>
      <c r="CA75" s="356">
        <v>7.8461538461538458</v>
      </c>
      <c r="CB75" s="317">
        <v>7.9230769230769234</v>
      </c>
      <c r="CC75" s="317">
        <v>4.9230769230769234</v>
      </c>
      <c r="CD75" s="317">
        <v>5.3076923076923075</v>
      </c>
      <c r="CE75" s="317">
        <v>7.615384615384615</v>
      </c>
      <c r="CF75" s="317">
        <v>7.8461538461538458</v>
      </c>
      <c r="CG75" s="317">
        <v>5.1538461538461542</v>
      </c>
      <c r="CH75" s="317">
        <v>5.6923076923076925</v>
      </c>
      <c r="CI75" s="317"/>
      <c r="CJ75" s="317">
        <f t="shared" si="60"/>
        <v>7.884615384615385</v>
      </c>
      <c r="CK75" s="317">
        <f t="shared" si="61"/>
        <v>5.115384615384615</v>
      </c>
      <c r="CL75" s="319">
        <f t="shared" si="62"/>
        <v>2.7692307692307701</v>
      </c>
      <c r="CM75" s="317">
        <f t="shared" si="63"/>
        <v>7.7307692307692299</v>
      </c>
      <c r="CN75" s="317">
        <f t="shared" si="64"/>
        <v>5.4230769230769234</v>
      </c>
      <c r="CO75" s="319">
        <f t="shared" si="65"/>
        <v>2.3076923076923066</v>
      </c>
      <c r="CP75" s="363"/>
      <c r="CQ75" s="356"/>
      <c r="CR75" s="317"/>
      <c r="CS75" s="317"/>
      <c r="CT75" s="317"/>
      <c r="CU75" s="317">
        <v>4.083333333333333</v>
      </c>
      <c r="CV75" s="317">
        <v>4.583333333333333</v>
      </c>
      <c r="CW75" s="317">
        <v>3.75</v>
      </c>
      <c r="CX75" s="317">
        <v>2.8333333333333335</v>
      </c>
      <c r="CY75" s="317"/>
      <c r="CZ75" s="317"/>
      <c r="DA75" s="317"/>
      <c r="DB75" s="319"/>
      <c r="DC75" s="317">
        <f t="shared" si="66"/>
        <v>4.083333333333333</v>
      </c>
      <c r="DD75" s="317">
        <f t="shared" si="67"/>
        <v>3.291666666666667</v>
      </c>
      <c r="DE75" s="319">
        <f t="shared" si="68"/>
        <v>0.79166666666666607</v>
      </c>
      <c r="DG75" s="363"/>
      <c r="DH75" s="317">
        <f t="shared" si="34"/>
        <v>0.64350110879328448</v>
      </c>
      <c r="DI75" s="317">
        <f t="shared" si="34"/>
        <v>0.45102681179626242</v>
      </c>
      <c r="DJ75" s="319">
        <f t="shared" si="35"/>
        <v>0.54726396029477342</v>
      </c>
      <c r="DK75" s="317">
        <f t="shared" si="36"/>
        <v>0</v>
      </c>
      <c r="DL75" s="317">
        <f t="shared" si="36"/>
        <v>0</v>
      </c>
      <c r="DM75" s="319">
        <f t="shared" si="37"/>
        <v>0</v>
      </c>
      <c r="DN75" s="320">
        <f t="shared" si="38"/>
        <v>0.54726396029477342</v>
      </c>
      <c r="DO75" s="317">
        <f t="shared" si="39"/>
        <v>0.92729521800161219</v>
      </c>
      <c r="DP75" s="317">
        <f t="shared" si="39"/>
        <v>0</v>
      </c>
      <c r="DQ75" s="317">
        <f t="shared" si="39"/>
        <v>0.9884320889261532</v>
      </c>
      <c r="DR75" s="317">
        <f t="shared" si="39"/>
        <v>0</v>
      </c>
      <c r="DS75" s="319">
        <f t="shared" si="40"/>
        <v>0.47893182673194135</v>
      </c>
      <c r="DT75" s="317">
        <f t="shared" si="41"/>
        <v>0</v>
      </c>
      <c r="DU75" s="317">
        <f t="shared" si="41"/>
        <v>0</v>
      </c>
      <c r="DV75" s="317">
        <f t="shared" si="41"/>
        <v>0</v>
      </c>
      <c r="DW75" s="317">
        <f t="shared" si="41"/>
        <v>0</v>
      </c>
      <c r="DX75" s="319">
        <f t="shared" si="42"/>
        <v>0</v>
      </c>
      <c r="DY75" s="320">
        <f t="shared" si="43"/>
        <v>0.47893182673194135</v>
      </c>
      <c r="DZ75" s="363"/>
      <c r="EA75" s="317">
        <f t="shared" si="69"/>
        <v>10</v>
      </c>
      <c r="EB75" s="317">
        <f t="shared" si="70"/>
        <v>5</v>
      </c>
      <c r="EC75" s="317">
        <f t="shared" si="46"/>
        <v>0</v>
      </c>
      <c r="ED75" s="317">
        <f t="shared" si="47"/>
        <v>0</v>
      </c>
      <c r="EE75" s="317">
        <f t="shared" si="48"/>
        <v>20</v>
      </c>
      <c r="EF75" s="317">
        <f t="shared" si="49"/>
        <v>0</v>
      </c>
      <c r="EG75" s="317">
        <f t="shared" si="50"/>
        <v>22.5</v>
      </c>
      <c r="EH75" s="317">
        <f t="shared" si="51"/>
        <v>0</v>
      </c>
      <c r="EI75" s="317">
        <f t="shared" si="52"/>
        <v>0</v>
      </c>
      <c r="EJ75" s="317">
        <f t="shared" si="53"/>
        <v>0</v>
      </c>
      <c r="EK75" s="317">
        <f t="shared" si="54"/>
        <v>0</v>
      </c>
      <c r="EL75" s="317">
        <f t="shared" si="55"/>
        <v>0</v>
      </c>
      <c r="EN75" s="312">
        <v>20</v>
      </c>
      <c r="EO75" s="312">
        <v>2</v>
      </c>
      <c r="EP75" s="312">
        <v>0</v>
      </c>
      <c r="EQ75" s="312">
        <v>0</v>
      </c>
      <c r="ER75" s="312">
        <v>0</v>
      </c>
      <c r="ES75" s="312">
        <v>20</v>
      </c>
      <c r="ET75" s="312">
        <v>2</v>
      </c>
      <c r="EU75" s="312">
        <v>2</v>
      </c>
      <c r="EV75" s="312">
        <v>0</v>
      </c>
      <c r="EW75" s="312">
        <v>0</v>
      </c>
      <c r="EY75" s="312">
        <v>20</v>
      </c>
      <c r="EZ75" s="312">
        <v>7</v>
      </c>
      <c r="FA75" s="312">
        <v>0</v>
      </c>
      <c r="FB75" s="312">
        <v>20</v>
      </c>
      <c r="FC75" s="312">
        <v>1</v>
      </c>
      <c r="FD75" s="312">
        <v>0</v>
      </c>
      <c r="FE75" s="312">
        <v>20</v>
      </c>
      <c r="FF75" s="312">
        <v>7</v>
      </c>
      <c r="FG75" s="312">
        <v>0</v>
      </c>
      <c r="FH75" s="312">
        <v>20</v>
      </c>
      <c r="FI75" s="312">
        <v>2</v>
      </c>
      <c r="FJ75" s="312">
        <v>0</v>
      </c>
      <c r="FL75" s="312">
        <v>20</v>
      </c>
      <c r="FM75" s="312">
        <v>0</v>
      </c>
      <c r="FN75" s="312">
        <v>0</v>
      </c>
      <c r="FO75" s="312">
        <v>20</v>
      </c>
      <c r="FP75" s="312">
        <v>0</v>
      </c>
      <c r="FQ75" s="312">
        <v>0</v>
      </c>
      <c r="FR75" s="312">
        <v>20</v>
      </c>
      <c r="FS75" s="312">
        <v>0</v>
      </c>
      <c r="FT75" s="312">
        <v>0</v>
      </c>
      <c r="FU75" s="312">
        <v>20</v>
      </c>
      <c r="FV75" s="312">
        <v>0</v>
      </c>
      <c r="FW75" s="312">
        <v>0</v>
      </c>
      <c r="FX75" s="399"/>
      <c r="FY75" s="402">
        <v>3.625</v>
      </c>
      <c r="FZ75" s="60">
        <v>4.625</v>
      </c>
      <c r="GA75" s="60">
        <v>5.5</v>
      </c>
      <c r="GB75" s="60">
        <v>5.1875</v>
      </c>
      <c r="GC75" s="54"/>
      <c r="GD75" s="54"/>
      <c r="GE75" s="54"/>
      <c r="GF75" s="54"/>
      <c r="GG75" s="54"/>
      <c r="GH75" s="60">
        <f t="shared" si="71"/>
        <v>4.125</v>
      </c>
      <c r="GI75" s="60">
        <f t="shared" si="72"/>
        <v>5.34375</v>
      </c>
      <c r="GJ75" s="60">
        <f t="shared" si="73"/>
        <v>-1.21875</v>
      </c>
    </row>
    <row r="76" spans="1:192" s="285" customFormat="1" ht="15">
      <c r="A76" s="284" t="s">
        <v>1130</v>
      </c>
      <c r="B76" s="285">
        <v>1</v>
      </c>
      <c r="C76" s="313">
        <v>1</v>
      </c>
      <c r="D76" s="302" t="s">
        <v>342</v>
      </c>
      <c r="E76" s="302" t="s">
        <v>92</v>
      </c>
      <c r="F76" s="405"/>
      <c r="G76" s="302" t="s">
        <v>249</v>
      </c>
      <c r="H76" s="285" t="s">
        <v>250</v>
      </c>
      <c r="I76" s="302" t="s">
        <v>251</v>
      </c>
      <c r="J76" s="314" t="s">
        <v>679</v>
      </c>
      <c r="K76" s="302" t="s">
        <v>46</v>
      </c>
      <c r="L76" s="333" t="s">
        <v>47</v>
      </c>
      <c r="M76" s="342"/>
      <c r="N76" s="284"/>
      <c r="AA76" s="360"/>
      <c r="AB76" s="348"/>
      <c r="AO76" s="360"/>
      <c r="AP76" s="348"/>
      <c r="BB76" s="360"/>
      <c r="BC76" s="348"/>
      <c r="BK76" s="327"/>
      <c r="BL76" s="348"/>
      <c r="BZ76" s="360"/>
      <c r="CA76" s="354">
        <v>6.1538461538461542</v>
      </c>
      <c r="CB76" s="302">
        <v>6.3076923076923075</v>
      </c>
      <c r="CC76" s="302">
        <v>4.5384615384615383</v>
      </c>
      <c r="CD76" s="302">
        <v>4.1538461538461542</v>
      </c>
      <c r="CE76" s="302">
        <v>6.2307692307692308</v>
      </c>
      <c r="CF76" s="302">
        <v>6</v>
      </c>
      <c r="CG76" s="302">
        <v>4.4615384615384617</v>
      </c>
      <c r="CH76" s="302">
        <v>4.4615384615384617</v>
      </c>
      <c r="CI76" s="302"/>
      <c r="CJ76" s="302">
        <f>AVERAGE(CA76:CB76)</f>
        <v>6.2307692307692308</v>
      </c>
      <c r="CK76" s="302">
        <f>AVERAGE(CC76:CD76)</f>
        <v>4.3461538461538467</v>
      </c>
      <c r="CL76" s="271">
        <f>CJ76-CK76</f>
        <v>1.8846153846153841</v>
      </c>
      <c r="CM76" s="302">
        <f>AVERAGE(CE76:CF76)</f>
        <v>6.115384615384615</v>
      </c>
      <c r="CN76" s="302">
        <f>AVERAGE(CG76:CH76)</f>
        <v>4.4615384615384617</v>
      </c>
      <c r="CO76" s="302">
        <f>CM76-CN76</f>
        <v>1.6538461538461533</v>
      </c>
      <c r="CP76" s="360"/>
      <c r="CQ76" s="354">
        <v>6.166666666666667</v>
      </c>
      <c r="CR76" s="302">
        <v>5.833333333333333</v>
      </c>
      <c r="CS76" s="302">
        <v>3.8181818181818183</v>
      </c>
      <c r="CT76" s="302">
        <v>2.9166666666666665</v>
      </c>
      <c r="CU76" s="302"/>
      <c r="CV76" s="302"/>
      <c r="CW76" s="302"/>
      <c r="CX76" s="302"/>
      <c r="CY76" s="302"/>
      <c r="CZ76" s="302">
        <f t="shared" ref="CZ76:CZ99" si="75">AVERAGE(CQ76:CR76)</f>
        <v>6</v>
      </c>
      <c r="DA76" s="302">
        <f t="shared" ref="DA76:DA99" si="76">AVERAGE(CS76:CT76)</f>
        <v>3.3674242424242422</v>
      </c>
      <c r="DB76" s="302">
        <f>CZ76-DA76</f>
        <v>2.6325757575757578</v>
      </c>
      <c r="DC76" s="302"/>
      <c r="DD76" s="302"/>
      <c r="DE76" s="302"/>
      <c r="DF76" s="302"/>
      <c r="DG76" s="360"/>
      <c r="DH76" s="302">
        <f t="shared" ref="DH76:DI99" si="77">2*(ASIN(SQRT(EA76/100)))</f>
        <v>0</v>
      </c>
      <c r="DI76" s="302">
        <f t="shared" si="77"/>
        <v>0.45102681179626242</v>
      </c>
      <c r="DJ76" s="302">
        <f t="shared" ref="DJ76:DJ99" si="78">AVERAGE(DH76:DI76)</f>
        <v>0.22551340589813121</v>
      </c>
      <c r="DK76" s="302">
        <f t="shared" ref="DK76:DL99" si="79">2*(ASIN(SQRT(EC76/100)))</f>
        <v>0</v>
      </c>
      <c r="DL76" s="302">
        <f t="shared" si="79"/>
        <v>0</v>
      </c>
      <c r="DM76" s="302">
        <f t="shared" ref="DM76:DM99" si="80">AVERAGE(DK76:DL76)</f>
        <v>0</v>
      </c>
      <c r="DN76" s="302">
        <f t="shared" ref="DN76:DN99" si="81">DJ76-DM76</f>
        <v>0.22551340589813121</v>
      </c>
      <c r="DO76" s="302">
        <f t="shared" ref="DO76:DR99" si="82">2*(ASIN(SQRT(EE76/100)))</f>
        <v>1.266103672779499</v>
      </c>
      <c r="DP76" s="302">
        <f t="shared" si="82"/>
        <v>0</v>
      </c>
      <c r="DQ76" s="302">
        <f t="shared" si="82"/>
        <v>0.86321189006954113</v>
      </c>
      <c r="DR76" s="302">
        <f t="shared" si="82"/>
        <v>0.92729521800161219</v>
      </c>
      <c r="DS76" s="302">
        <f t="shared" ref="DS76:DS99" si="83">AVERAGE(DO76:DR76)</f>
        <v>0.76415269521266316</v>
      </c>
      <c r="DT76" s="302">
        <f t="shared" ref="DT76:DW99" si="84">2*(ASIN(SQRT(EI76/100)))</f>
        <v>0</v>
      </c>
      <c r="DU76" s="302">
        <f t="shared" si="84"/>
        <v>0</v>
      </c>
      <c r="DV76" s="302">
        <f t="shared" si="84"/>
        <v>0</v>
      </c>
      <c r="DW76" s="302">
        <f t="shared" si="84"/>
        <v>0</v>
      </c>
      <c r="DX76" s="302">
        <f t="shared" ref="DX76:DX99" si="85">AVERAGE(DT76:DW76)</f>
        <v>0</v>
      </c>
      <c r="DY76" s="302">
        <f t="shared" ref="DY76:DY99" si="86">DS76-DX76</f>
        <v>0.76415269521266316</v>
      </c>
      <c r="DZ76" s="360"/>
      <c r="EA76" s="285">
        <f t="shared" ref="EA76" si="87">SUM((EO76+ET76)/(EN76+ES76))*100</f>
        <v>0</v>
      </c>
      <c r="EB76" s="285">
        <f t="shared" ref="EB76" si="88">SUM((EP76+EU76)/(EN76+ES76))*100</f>
        <v>5</v>
      </c>
      <c r="EC76" s="285">
        <f t="shared" ref="EC76:EC99" si="89">SUM((EQ76+EV76)/(EN76+ES76))*100</f>
        <v>0</v>
      </c>
      <c r="ED76" s="285">
        <f t="shared" ref="ED76:ED99" si="90">SUM((ER76+EW76)/(EN76+ES76))*100</f>
        <v>0</v>
      </c>
      <c r="EE76" s="285">
        <f t="shared" ref="EE76:EE99" si="91">SUM((EZ76+FC76)/(EY76+FB76))*100</f>
        <v>35</v>
      </c>
      <c r="EF76" s="285">
        <f t="shared" ref="EF76:EF99" si="92">SUM((FA76+FD76)/(EY76+FB76))*100</f>
        <v>0</v>
      </c>
      <c r="EG76" s="285">
        <f t="shared" ref="EG76:EG99" si="93">SUM((FF76+FI76)/(FE76+FH76))*100</f>
        <v>17.5</v>
      </c>
      <c r="EH76" s="285">
        <f t="shared" ref="EH76:EH99" si="94">SUM((FG76+FJ76)/(FE76+FH76))*100</f>
        <v>20</v>
      </c>
      <c r="EI76" s="285">
        <f t="shared" ref="EI76:EI99" si="95">SUM((FM76+FP76)/(FL76+FO76))*100</f>
        <v>0</v>
      </c>
      <c r="EJ76" s="285">
        <f t="shared" ref="EJ76:EJ99" si="96">SUM((FN76+FQ76)/(FL76+FO76))*100</f>
        <v>0</v>
      </c>
      <c r="EK76" s="285">
        <f t="shared" ref="EK76:EK99" si="97">SUM((FS76+FV76)/(FR76+FU76))*100</f>
        <v>0</v>
      </c>
      <c r="EL76" s="285">
        <f t="shared" ref="EL76:EL99" si="98">SUM((FT76+FW76)/(FR76+FU76))*100</f>
        <v>0</v>
      </c>
      <c r="EN76" s="285">
        <v>20</v>
      </c>
      <c r="EO76" s="285">
        <v>0</v>
      </c>
      <c r="EP76" s="285">
        <v>1</v>
      </c>
      <c r="EQ76" s="285">
        <v>0</v>
      </c>
      <c r="ER76" s="285">
        <v>0</v>
      </c>
      <c r="ES76" s="285">
        <v>20</v>
      </c>
      <c r="ET76" s="285">
        <v>0</v>
      </c>
      <c r="EU76" s="285">
        <v>1</v>
      </c>
      <c r="EV76" s="285">
        <v>0</v>
      </c>
      <c r="EW76" s="285">
        <v>0</v>
      </c>
      <c r="EY76" s="285">
        <v>20</v>
      </c>
      <c r="EZ76" s="285">
        <v>12</v>
      </c>
      <c r="FA76" s="285">
        <v>0</v>
      </c>
      <c r="FB76" s="285">
        <v>20</v>
      </c>
      <c r="FC76" s="285">
        <v>2</v>
      </c>
      <c r="FD76" s="285">
        <v>0</v>
      </c>
      <c r="FE76" s="285">
        <v>20</v>
      </c>
      <c r="FF76" s="285">
        <v>6</v>
      </c>
      <c r="FG76" s="285">
        <v>7</v>
      </c>
      <c r="FH76" s="285">
        <v>20</v>
      </c>
      <c r="FI76" s="285">
        <v>1</v>
      </c>
      <c r="FJ76" s="285">
        <v>1</v>
      </c>
      <c r="FL76" s="285">
        <v>20</v>
      </c>
      <c r="FM76" s="285">
        <v>0</v>
      </c>
      <c r="FN76" s="285">
        <v>0</v>
      </c>
      <c r="FO76" s="285">
        <v>20</v>
      </c>
      <c r="FP76" s="285">
        <v>0</v>
      </c>
      <c r="FQ76" s="285">
        <v>0</v>
      </c>
      <c r="FR76" s="285">
        <v>20</v>
      </c>
      <c r="FS76" s="285">
        <v>0</v>
      </c>
      <c r="FT76" s="285">
        <v>0</v>
      </c>
      <c r="FU76" s="285">
        <v>20</v>
      </c>
      <c r="FV76" s="285">
        <v>0</v>
      </c>
      <c r="FW76" s="285">
        <v>0</v>
      </c>
      <c r="FX76" s="397"/>
    </row>
    <row r="77" spans="1:192" ht="15">
      <c r="A77" s="289" t="s">
        <v>1130</v>
      </c>
      <c r="B77" s="290">
        <v>2</v>
      </c>
      <c r="C77" s="300">
        <v>2</v>
      </c>
      <c r="D77" s="302" t="s">
        <v>1179</v>
      </c>
      <c r="E77" s="295" t="s">
        <v>92</v>
      </c>
      <c r="F77" s="285"/>
      <c r="G77" s="295" t="s">
        <v>682</v>
      </c>
      <c r="H77" s="285" t="s">
        <v>1196</v>
      </c>
      <c r="I77" s="295" t="s">
        <v>1215</v>
      </c>
      <c r="J77" s="301" t="s">
        <v>134</v>
      </c>
      <c r="K77" s="295" t="s">
        <v>1234</v>
      </c>
      <c r="L77" s="334" t="s">
        <v>1255</v>
      </c>
      <c r="AA77" s="361"/>
      <c r="AO77" s="361"/>
      <c r="BB77" s="361"/>
      <c r="BZ77" s="361"/>
      <c r="CA77" s="355">
        <v>4.0769230769230766</v>
      </c>
      <c r="CB77" s="295">
        <v>4.2307692307692308</v>
      </c>
      <c r="CC77" s="295">
        <v>3.6153846153846154</v>
      </c>
      <c r="CD77" s="295">
        <v>3.4615384615384617</v>
      </c>
      <c r="CE77" s="295">
        <v>3.8461538461538463</v>
      </c>
      <c r="CF77" s="295">
        <v>4.384615384615385</v>
      </c>
      <c r="CG77" s="295">
        <v>2.6153846153846154</v>
      </c>
      <c r="CH77" s="295">
        <v>2.6923076923076925</v>
      </c>
      <c r="CI77" s="295"/>
      <c r="CJ77" s="295">
        <f t="shared" ref="CJ77:CJ99" si="99">AVERAGE(CA77:CB77)</f>
        <v>4.1538461538461533</v>
      </c>
      <c r="CK77" s="295">
        <f t="shared" ref="CK77:CK99" si="100">AVERAGE(CC77:CD77)</f>
        <v>3.5384615384615383</v>
      </c>
      <c r="CL77" s="292">
        <f t="shared" ref="CL77:CL99" si="101">CJ77-CK77</f>
        <v>0.61538461538461497</v>
      </c>
      <c r="CM77" s="295">
        <f t="shared" ref="CM77:CM99" si="102">AVERAGE(CE77:CF77)</f>
        <v>4.1153846153846159</v>
      </c>
      <c r="CN77" s="295">
        <f t="shared" ref="CN77:CN99" si="103">AVERAGE(CG77:CH77)</f>
        <v>2.6538461538461542</v>
      </c>
      <c r="CO77" s="295">
        <f t="shared" ref="CO77:CO99" si="104">CM77-CN77</f>
        <v>1.4615384615384617</v>
      </c>
      <c r="CP77" s="361"/>
      <c r="CQ77" s="355">
        <v>4.916666666666667</v>
      </c>
      <c r="CR77" s="295">
        <v>4.833333333333333</v>
      </c>
      <c r="CS77" s="295">
        <v>2.3333333333333335</v>
      </c>
      <c r="CT77" s="295">
        <v>3.0833333333333335</v>
      </c>
      <c r="CU77" s="295"/>
      <c r="CV77" s="295"/>
      <c r="CW77" s="295"/>
      <c r="CX77" s="295"/>
      <c r="CY77" s="295"/>
      <c r="CZ77" s="295">
        <f t="shared" si="75"/>
        <v>4.875</v>
      </c>
      <c r="DA77" s="295">
        <f t="shared" si="76"/>
        <v>2.7083333333333335</v>
      </c>
      <c r="DB77" s="295">
        <f t="shared" ref="DB77:DB99" si="105">CZ77-DA77</f>
        <v>2.1666666666666665</v>
      </c>
      <c r="DC77" s="295"/>
      <c r="DD77" s="295"/>
      <c r="DE77" s="295"/>
      <c r="DF77" s="295"/>
      <c r="DG77" s="361"/>
      <c r="DH77" s="295">
        <f t="shared" si="77"/>
        <v>0</v>
      </c>
      <c r="DI77" s="295">
        <f t="shared" si="77"/>
        <v>0</v>
      </c>
      <c r="DJ77" s="295">
        <f t="shared" si="78"/>
        <v>0</v>
      </c>
      <c r="DK77" s="295">
        <f t="shared" si="79"/>
        <v>0</v>
      </c>
      <c r="DL77" s="295">
        <f t="shared" si="79"/>
        <v>0</v>
      </c>
      <c r="DM77" s="295">
        <f t="shared" si="80"/>
        <v>0</v>
      </c>
      <c r="DN77" s="295">
        <f t="shared" si="81"/>
        <v>0</v>
      </c>
      <c r="DO77" s="295">
        <f t="shared" si="82"/>
        <v>0</v>
      </c>
      <c r="DP77" s="295">
        <f t="shared" si="82"/>
        <v>0</v>
      </c>
      <c r="DQ77" s="295">
        <f t="shared" si="82"/>
        <v>0</v>
      </c>
      <c r="DR77" s="295">
        <f t="shared" si="82"/>
        <v>0</v>
      </c>
      <c r="DS77" s="295">
        <f t="shared" si="83"/>
        <v>0</v>
      </c>
      <c r="DT77" s="295">
        <f t="shared" si="84"/>
        <v>0</v>
      </c>
      <c r="DU77" s="295">
        <f t="shared" si="84"/>
        <v>0</v>
      </c>
      <c r="DV77" s="295">
        <f t="shared" si="84"/>
        <v>0</v>
      </c>
      <c r="DW77" s="295">
        <f t="shared" si="84"/>
        <v>0</v>
      </c>
      <c r="DX77" s="295">
        <f t="shared" si="85"/>
        <v>0</v>
      </c>
      <c r="DY77" s="295">
        <f t="shared" si="86"/>
        <v>0</v>
      </c>
      <c r="DZ77" s="361"/>
      <c r="EA77" s="290">
        <f t="shared" ref="EA77:EA99" si="106">SUM((EO77+ET77)/(EN77+ES77))*100</f>
        <v>0</v>
      </c>
      <c r="EB77" s="290">
        <f t="shared" ref="EB77:EB99" si="107">SUM((EP77+EU77)/(EN77+ES77))*100</f>
        <v>0</v>
      </c>
      <c r="EC77" s="290">
        <f t="shared" si="89"/>
        <v>0</v>
      </c>
      <c r="ED77" s="290">
        <f t="shared" si="90"/>
        <v>0</v>
      </c>
      <c r="EE77" s="290">
        <f t="shared" si="91"/>
        <v>0</v>
      </c>
      <c r="EF77" s="290">
        <f t="shared" si="92"/>
        <v>0</v>
      </c>
      <c r="EG77" s="290">
        <f t="shared" si="93"/>
        <v>0</v>
      </c>
      <c r="EH77" s="290">
        <f t="shared" si="94"/>
        <v>0</v>
      </c>
      <c r="EI77" s="290">
        <f t="shared" si="95"/>
        <v>0</v>
      </c>
      <c r="EJ77" s="290">
        <f t="shared" si="96"/>
        <v>0</v>
      </c>
      <c r="EK77" s="290">
        <f t="shared" si="97"/>
        <v>0</v>
      </c>
      <c r="EL77" s="290">
        <f t="shared" si="98"/>
        <v>0</v>
      </c>
      <c r="EN77" s="290">
        <v>20</v>
      </c>
      <c r="EO77" s="290">
        <v>0</v>
      </c>
      <c r="EP77" s="290">
        <v>0</v>
      </c>
      <c r="EQ77" s="290">
        <v>0</v>
      </c>
      <c r="ER77" s="290">
        <v>0</v>
      </c>
      <c r="ES77" s="290">
        <v>20</v>
      </c>
      <c r="ET77" s="290">
        <v>0</v>
      </c>
      <c r="EU77" s="290">
        <v>0</v>
      </c>
      <c r="EV77" s="290">
        <v>0</v>
      </c>
      <c r="EW77" s="290">
        <v>0</v>
      </c>
      <c r="EY77" s="290">
        <v>20</v>
      </c>
      <c r="EZ77" s="290">
        <v>0</v>
      </c>
      <c r="FA77" s="290">
        <v>0</v>
      </c>
      <c r="FB77" s="290">
        <v>20</v>
      </c>
      <c r="FC77" s="290">
        <v>0</v>
      </c>
      <c r="FD77" s="290">
        <v>0</v>
      </c>
      <c r="FE77" s="290">
        <v>20</v>
      </c>
      <c r="FF77" s="290">
        <v>0</v>
      </c>
      <c r="FG77" s="290">
        <v>0</v>
      </c>
      <c r="FH77" s="290">
        <v>20</v>
      </c>
      <c r="FI77" s="290">
        <v>0</v>
      </c>
      <c r="FJ77" s="290">
        <v>0</v>
      </c>
      <c r="FL77" s="290">
        <v>20</v>
      </c>
      <c r="FM77" s="290">
        <v>0</v>
      </c>
      <c r="FN77" s="290">
        <v>0</v>
      </c>
      <c r="FO77" s="290">
        <v>20</v>
      </c>
      <c r="FP77" s="290">
        <v>0</v>
      </c>
      <c r="FQ77" s="290">
        <v>0</v>
      </c>
      <c r="FR77" s="290">
        <v>20</v>
      </c>
      <c r="FS77" s="290">
        <v>0</v>
      </c>
      <c r="FT77" s="290">
        <v>0</v>
      </c>
      <c r="FU77" s="290">
        <v>20</v>
      </c>
      <c r="FV77" s="290">
        <v>0</v>
      </c>
      <c r="FW77" s="290">
        <v>0</v>
      </c>
      <c r="FX77" s="398"/>
    </row>
    <row r="78" spans="1:192" ht="15">
      <c r="A78" s="289" t="s">
        <v>1130</v>
      </c>
      <c r="B78" s="290">
        <v>3</v>
      </c>
      <c r="C78" s="300">
        <v>3</v>
      </c>
      <c r="D78" s="302" t="s">
        <v>1180</v>
      </c>
      <c r="E78" s="295" t="s">
        <v>92</v>
      </c>
      <c r="F78" s="285"/>
      <c r="G78" s="295" t="s">
        <v>447</v>
      </c>
      <c r="H78" s="285" t="s">
        <v>9</v>
      </c>
      <c r="I78" s="295" t="s">
        <v>10</v>
      </c>
      <c r="J78" s="301" t="s">
        <v>689</v>
      </c>
      <c r="K78" s="295" t="s">
        <v>1235</v>
      </c>
      <c r="L78" s="334" t="s">
        <v>1256</v>
      </c>
      <c r="AA78" s="361"/>
      <c r="AO78" s="361"/>
      <c r="BB78" s="361"/>
      <c r="BZ78" s="361"/>
      <c r="CA78" s="355">
        <v>5.5384615384615383</v>
      </c>
      <c r="CB78" s="295">
        <v>5.3076923076923075</v>
      </c>
      <c r="CC78" s="295">
        <v>5.615384615384615</v>
      </c>
      <c r="CD78" s="295">
        <v>6.3076923076923075</v>
      </c>
      <c r="CE78" s="295">
        <v>5.5384615384615383</v>
      </c>
      <c r="CF78" s="295">
        <v>6</v>
      </c>
      <c r="CG78" s="295">
        <v>5.8461538461538458</v>
      </c>
      <c r="CH78" s="295">
        <v>5.9230769230769234</v>
      </c>
      <c r="CI78" s="295"/>
      <c r="CJ78" s="295">
        <f t="shared" si="99"/>
        <v>5.4230769230769234</v>
      </c>
      <c r="CK78" s="295">
        <f t="shared" si="100"/>
        <v>5.9615384615384617</v>
      </c>
      <c r="CL78" s="292">
        <f t="shared" si="101"/>
        <v>-0.53846153846153832</v>
      </c>
      <c r="CM78" s="295">
        <f t="shared" si="102"/>
        <v>5.7692307692307692</v>
      </c>
      <c r="CN78" s="295">
        <f t="shared" si="103"/>
        <v>5.884615384615385</v>
      </c>
      <c r="CO78" s="295">
        <f t="shared" si="104"/>
        <v>-0.11538461538461586</v>
      </c>
      <c r="CP78" s="361"/>
      <c r="CQ78" s="355">
        <v>6</v>
      </c>
      <c r="CR78" s="295">
        <v>6.166666666666667</v>
      </c>
      <c r="CS78" s="295">
        <v>4.583333333333333</v>
      </c>
      <c r="CT78" s="295">
        <v>4.25</v>
      </c>
      <c r="CU78" s="295"/>
      <c r="CV78" s="295"/>
      <c r="CW78" s="295"/>
      <c r="CX78" s="295"/>
      <c r="CY78" s="295"/>
      <c r="CZ78" s="295">
        <f t="shared" si="75"/>
        <v>6.0833333333333339</v>
      </c>
      <c r="DA78" s="295">
        <f t="shared" si="76"/>
        <v>4.4166666666666661</v>
      </c>
      <c r="DB78" s="295">
        <f t="shared" si="105"/>
        <v>1.6666666666666679</v>
      </c>
      <c r="DC78" s="295"/>
      <c r="DD78" s="295"/>
      <c r="DE78" s="295"/>
      <c r="DF78" s="295"/>
      <c r="DG78" s="361"/>
      <c r="DH78" s="295">
        <f t="shared" si="77"/>
        <v>0.79539883018414359</v>
      </c>
      <c r="DI78" s="295">
        <f t="shared" si="77"/>
        <v>0</v>
      </c>
      <c r="DJ78" s="295">
        <f t="shared" si="78"/>
        <v>0.3976994150920718</v>
      </c>
      <c r="DK78" s="295">
        <f t="shared" si="79"/>
        <v>0</v>
      </c>
      <c r="DL78" s="295">
        <f t="shared" si="79"/>
        <v>0</v>
      </c>
      <c r="DM78" s="295">
        <f t="shared" si="80"/>
        <v>0</v>
      </c>
      <c r="DN78" s="295">
        <f t="shared" si="81"/>
        <v>0.3976994150920718</v>
      </c>
      <c r="DO78" s="295">
        <f t="shared" si="82"/>
        <v>0.86321189006954113</v>
      </c>
      <c r="DP78" s="295">
        <f t="shared" si="82"/>
        <v>0</v>
      </c>
      <c r="DQ78" s="295">
        <f t="shared" si="82"/>
        <v>0.64350110879328448</v>
      </c>
      <c r="DR78" s="295">
        <f t="shared" si="82"/>
        <v>0.31756042929152134</v>
      </c>
      <c r="DS78" s="295">
        <f t="shared" si="83"/>
        <v>0.45606835703858672</v>
      </c>
      <c r="DT78" s="295">
        <f t="shared" si="84"/>
        <v>0.45102681179626242</v>
      </c>
      <c r="DU78" s="295">
        <f t="shared" si="84"/>
        <v>0</v>
      </c>
      <c r="DV78" s="295">
        <f t="shared" si="84"/>
        <v>0.31756042929152134</v>
      </c>
      <c r="DW78" s="295">
        <f t="shared" si="84"/>
        <v>0</v>
      </c>
      <c r="DX78" s="295">
        <f t="shared" si="85"/>
        <v>0.19214681027194594</v>
      </c>
      <c r="DY78" s="295">
        <f t="shared" si="86"/>
        <v>0.26392154676664081</v>
      </c>
      <c r="DZ78" s="361"/>
      <c r="EA78" s="290">
        <f t="shared" si="106"/>
        <v>15</v>
      </c>
      <c r="EB78" s="290">
        <f t="shared" si="107"/>
        <v>0</v>
      </c>
      <c r="EC78" s="290">
        <f t="shared" si="89"/>
        <v>0</v>
      </c>
      <c r="ED78" s="290">
        <f t="shared" si="90"/>
        <v>0</v>
      </c>
      <c r="EE78" s="290">
        <f t="shared" si="91"/>
        <v>17.5</v>
      </c>
      <c r="EF78" s="290">
        <f t="shared" si="92"/>
        <v>0</v>
      </c>
      <c r="EG78" s="290">
        <f t="shared" si="93"/>
        <v>10</v>
      </c>
      <c r="EH78" s="290">
        <f t="shared" si="94"/>
        <v>2.5</v>
      </c>
      <c r="EI78" s="290">
        <f t="shared" si="95"/>
        <v>5</v>
      </c>
      <c r="EJ78" s="290">
        <f t="shared" si="96"/>
        <v>0</v>
      </c>
      <c r="EK78" s="290">
        <f t="shared" si="97"/>
        <v>2.5</v>
      </c>
      <c r="EL78" s="290">
        <f t="shared" si="98"/>
        <v>0</v>
      </c>
      <c r="EN78" s="290">
        <v>20</v>
      </c>
      <c r="EO78" s="290">
        <v>1</v>
      </c>
      <c r="EP78" s="290">
        <v>0</v>
      </c>
      <c r="EQ78" s="290">
        <v>0</v>
      </c>
      <c r="ER78" s="290">
        <v>0</v>
      </c>
      <c r="ES78" s="290">
        <v>20</v>
      </c>
      <c r="ET78" s="290">
        <v>5</v>
      </c>
      <c r="EU78" s="290">
        <v>0</v>
      </c>
      <c r="EV78" s="290">
        <v>0</v>
      </c>
      <c r="EW78" s="290">
        <v>0</v>
      </c>
      <c r="EY78" s="290">
        <v>20</v>
      </c>
      <c r="EZ78" s="290">
        <v>4</v>
      </c>
      <c r="FA78" s="290">
        <v>0</v>
      </c>
      <c r="FB78" s="290">
        <v>20</v>
      </c>
      <c r="FC78" s="290">
        <v>3</v>
      </c>
      <c r="FD78" s="290">
        <v>0</v>
      </c>
      <c r="FE78" s="290">
        <v>20</v>
      </c>
      <c r="FF78" s="290">
        <v>2</v>
      </c>
      <c r="FG78" s="290">
        <v>0</v>
      </c>
      <c r="FH78" s="290">
        <v>20</v>
      </c>
      <c r="FI78" s="290">
        <v>2</v>
      </c>
      <c r="FJ78" s="290">
        <v>1</v>
      </c>
      <c r="FL78" s="290">
        <v>20</v>
      </c>
      <c r="FM78" s="290">
        <v>1</v>
      </c>
      <c r="FN78" s="290">
        <v>0</v>
      </c>
      <c r="FO78" s="290">
        <v>20</v>
      </c>
      <c r="FP78" s="290">
        <v>1</v>
      </c>
      <c r="FQ78" s="290">
        <v>0</v>
      </c>
      <c r="FR78" s="290">
        <v>20</v>
      </c>
      <c r="FS78" s="290">
        <v>1</v>
      </c>
      <c r="FT78" s="290">
        <v>0</v>
      </c>
      <c r="FU78" s="290">
        <v>20</v>
      </c>
      <c r="FV78" s="290">
        <v>0</v>
      </c>
      <c r="FW78" s="290">
        <v>0</v>
      </c>
      <c r="FX78" s="398"/>
    </row>
    <row r="79" spans="1:192" ht="15">
      <c r="A79" s="289" t="s">
        <v>1130</v>
      </c>
      <c r="B79" s="290">
        <v>4</v>
      </c>
      <c r="C79" s="300">
        <v>4</v>
      </c>
      <c r="D79" s="302" t="s">
        <v>1181</v>
      </c>
      <c r="E79" s="295" t="s">
        <v>92</v>
      </c>
      <c r="F79" s="285"/>
      <c r="G79" s="295" t="s">
        <v>692</v>
      </c>
      <c r="H79" s="285" t="s">
        <v>1197</v>
      </c>
      <c r="I79" s="295" t="s">
        <v>1216</v>
      </c>
      <c r="J79" s="301" t="s">
        <v>695</v>
      </c>
      <c r="K79" s="295" t="s">
        <v>1236</v>
      </c>
      <c r="L79" s="334" t="s">
        <v>1257</v>
      </c>
      <c r="AA79" s="361"/>
      <c r="AO79" s="361"/>
      <c r="BB79" s="361"/>
      <c r="BZ79" s="361"/>
      <c r="CA79" s="355">
        <v>2.8461538461538463</v>
      </c>
      <c r="CB79" s="295">
        <v>2.6153846153846154</v>
      </c>
      <c r="CC79" s="295">
        <v>6.0769230769230766</v>
      </c>
      <c r="CD79" s="295">
        <v>6.384615384615385</v>
      </c>
      <c r="CE79" s="295">
        <v>2.3076923076923075</v>
      </c>
      <c r="CF79" s="295">
        <v>2.5384615384615383</v>
      </c>
      <c r="CG79" s="295">
        <v>5.7692307692307692</v>
      </c>
      <c r="CH79" s="295">
        <v>5.8461538461538458</v>
      </c>
      <c r="CI79" s="295"/>
      <c r="CJ79" s="295">
        <f t="shared" si="99"/>
        <v>2.7307692307692308</v>
      </c>
      <c r="CK79" s="295">
        <f t="shared" si="100"/>
        <v>6.2307692307692308</v>
      </c>
      <c r="CL79" s="292">
        <f t="shared" si="101"/>
        <v>-3.5</v>
      </c>
      <c r="CM79" s="295">
        <f t="shared" si="102"/>
        <v>2.4230769230769229</v>
      </c>
      <c r="CN79" s="295">
        <f t="shared" si="103"/>
        <v>5.8076923076923075</v>
      </c>
      <c r="CO79" s="295">
        <f t="shared" si="104"/>
        <v>-3.3846153846153846</v>
      </c>
      <c r="CP79" s="361"/>
      <c r="CQ79" s="355">
        <v>4.166666666666667</v>
      </c>
      <c r="CR79" s="295">
        <v>4.916666666666667</v>
      </c>
      <c r="CS79" s="295">
        <v>5</v>
      </c>
      <c r="CT79" s="295">
        <v>3.3333333333333335</v>
      </c>
      <c r="CU79" s="295"/>
      <c r="CV79" s="295"/>
      <c r="CW79" s="295"/>
      <c r="CX79" s="295"/>
      <c r="CY79" s="295"/>
      <c r="CZ79" s="295">
        <f t="shared" si="75"/>
        <v>4.541666666666667</v>
      </c>
      <c r="DA79" s="295">
        <f t="shared" si="76"/>
        <v>4.166666666666667</v>
      </c>
      <c r="DB79" s="295">
        <f t="shared" si="105"/>
        <v>0.375</v>
      </c>
      <c r="DC79" s="295"/>
      <c r="DD79" s="295"/>
      <c r="DE79" s="295"/>
      <c r="DF79" s="295"/>
      <c r="DG79" s="361"/>
      <c r="DH79" s="295">
        <f t="shared" si="77"/>
        <v>0</v>
      </c>
      <c r="DI79" s="295">
        <f t="shared" si="77"/>
        <v>0</v>
      </c>
      <c r="DJ79" s="295">
        <f t="shared" si="78"/>
        <v>0</v>
      </c>
      <c r="DK79" s="295">
        <f t="shared" si="79"/>
        <v>0</v>
      </c>
      <c r="DL79" s="295">
        <f t="shared" si="79"/>
        <v>0</v>
      </c>
      <c r="DM79" s="295">
        <f t="shared" si="80"/>
        <v>0</v>
      </c>
      <c r="DN79" s="295">
        <f t="shared" si="81"/>
        <v>0</v>
      </c>
      <c r="DO79" s="295">
        <f t="shared" si="82"/>
        <v>0</v>
      </c>
      <c r="DP79" s="295">
        <f t="shared" si="82"/>
        <v>0</v>
      </c>
      <c r="DQ79" s="295">
        <f t="shared" si="82"/>
        <v>0</v>
      </c>
      <c r="DR79" s="295">
        <f t="shared" si="82"/>
        <v>0</v>
      </c>
      <c r="DS79" s="295">
        <f t="shared" si="83"/>
        <v>0</v>
      </c>
      <c r="DT79" s="295">
        <f t="shared" si="84"/>
        <v>0.45102681179626242</v>
      </c>
      <c r="DU79" s="295">
        <f t="shared" si="84"/>
        <v>0</v>
      </c>
      <c r="DV79" s="295">
        <f t="shared" si="84"/>
        <v>0.45102681179626242</v>
      </c>
      <c r="DW79" s="295">
        <f t="shared" si="84"/>
        <v>0</v>
      </c>
      <c r="DX79" s="295">
        <f t="shared" si="85"/>
        <v>0.22551340589813121</v>
      </c>
      <c r="DY79" s="295">
        <f t="shared" si="86"/>
        <v>-0.22551340589813121</v>
      </c>
      <c r="DZ79" s="361"/>
      <c r="EA79" s="290">
        <f t="shared" si="106"/>
        <v>0</v>
      </c>
      <c r="EB79" s="290">
        <f t="shared" si="107"/>
        <v>0</v>
      </c>
      <c r="EC79" s="290">
        <f t="shared" si="89"/>
        <v>0</v>
      </c>
      <c r="ED79" s="290">
        <f t="shared" si="90"/>
        <v>0</v>
      </c>
      <c r="EE79" s="290">
        <f t="shared" si="91"/>
        <v>0</v>
      </c>
      <c r="EF79" s="290">
        <f t="shared" si="92"/>
        <v>0</v>
      </c>
      <c r="EG79" s="290">
        <f t="shared" si="93"/>
        <v>0</v>
      </c>
      <c r="EH79" s="290">
        <f t="shared" si="94"/>
        <v>0</v>
      </c>
      <c r="EI79" s="290">
        <f t="shared" si="95"/>
        <v>5</v>
      </c>
      <c r="EJ79" s="290">
        <f t="shared" si="96"/>
        <v>0</v>
      </c>
      <c r="EK79" s="290">
        <f t="shared" si="97"/>
        <v>5</v>
      </c>
      <c r="EL79" s="290">
        <f t="shared" si="98"/>
        <v>0</v>
      </c>
      <c r="EN79" s="290">
        <v>20</v>
      </c>
      <c r="EO79" s="290">
        <v>0</v>
      </c>
      <c r="EP79" s="290">
        <v>0</v>
      </c>
      <c r="EQ79" s="290">
        <v>0</v>
      </c>
      <c r="ER79" s="290">
        <v>0</v>
      </c>
      <c r="ES79" s="290">
        <v>20</v>
      </c>
      <c r="ET79" s="290">
        <v>0</v>
      </c>
      <c r="EU79" s="290">
        <v>0</v>
      </c>
      <c r="EV79" s="290">
        <v>0</v>
      </c>
      <c r="EW79" s="290">
        <v>0</v>
      </c>
      <c r="EY79" s="290">
        <v>20</v>
      </c>
      <c r="EZ79" s="290">
        <v>0</v>
      </c>
      <c r="FA79" s="290">
        <v>0</v>
      </c>
      <c r="FB79" s="290">
        <v>20</v>
      </c>
      <c r="FC79" s="290">
        <v>0</v>
      </c>
      <c r="FD79" s="290">
        <v>0</v>
      </c>
      <c r="FE79" s="290">
        <v>20</v>
      </c>
      <c r="FF79" s="290">
        <v>0</v>
      </c>
      <c r="FG79" s="290">
        <v>0</v>
      </c>
      <c r="FH79" s="290">
        <v>20</v>
      </c>
      <c r="FI79" s="290">
        <v>0</v>
      </c>
      <c r="FJ79" s="290">
        <v>0</v>
      </c>
      <c r="FL79" s="290">
        <v>20</v>
      </c>
      <c r="FM79" s="290">
        <v>0</v>
      </c>
      <c r="FN79" s="290">
        <v>0</v>
      </c>
      <c r="FO79" s="290">
        <v>20</v>
      </c>
      <c r="FP79" s="290">
        <v>2</v>
      </c>
      <c r="FQ79" s="290">
        <v>0</v>
      </c>
      <c r="FR79" s="290">
        <v>20</v>
      </c>
      <c r="FS79" s="290">
        <v>2</v>
      </c>
      <c r="FT79" s="290">
        <v>0</v>
      </c>
      <c r="FU79" s="290">
        <v>20</v>
      </c>
      <c r="FV79" s="290">
        <v>0</v>
      </c>
      <c r="FW79" s="290">
        <v>0</v>
      </c>
      <c r="FX79" s="398"/>
    </row>
    <row r="80" spans="1:192" ht="15">
      <c r="A80" s="289" t="s">
        <v>1133</v>
      </c>
      <c r="B80" s="290">
        <v>5</v>
      </c>
      <c r="C80" s="300">
        <v>5</v>
      </c>
      <c r="D80" s="302" t="s">
        <v>1182</v>
      </c>
      <c r="E80" s="295" t="s">
        <v>92</v>
      </c>
      <c r="F80" s="285"/>
      <c r="G80" s="295" t="s">
        <v>698</v>
      </c>
      <c r="H80" s="285" t="s">
        <v>1198</v>
      </c>
      <c r="I80" s="295" t="s">
        <v>1217</v>
      </c>
      <c r="J80" s="301" t="s">
        <v>701</v>
      </c>
      <c r="K80" s="295" t="s">
        <v>1237</v>
      </c>
      <c r="L80" s="334" t="s">
        <v>1258</v>
      </c>
      <c r="AA80" s="361"/>
      <c r="AO80" s="361"/>
      <c r="BB80" s="361"/>
      <c r="BZ80" s="361"/>
      <c r="CA80" s="355">
        <v>4.1538461538461542</v>
      </c>
      <c r="CB80" s="295">
        <v>4.615384615384615</v>
      </c>
      <c r="CC80" s="295">
        <v>5.384615384615385</v>
      </c>
      <c r="CD80" s="295">
        <v>5.6923076923076925</v>
      </c>
      <c r="CE80" s="295">
        <v>3.6153846153846154</v>
      </c>
      <c r="CF80" s="295">
        <v>4</v>
      </c>
      <c r="CG80" s="295">
        <v>5.9230769230769234</v>
      </c>
      <c r="CH80" s="295">
        <v>5.9230769230769234</v>
      </c>
      <c r="CI80" s="295"/>
      <c r="CJ80" s="295">
        <f t="shared" si="99"/>
        <v>4.384615384615385</v>
      </c>
      <c r="CK80" s="295">
        <f t="shared" si="100"/>
        <v>5.5384615384615383</v>
      </c>
      <c r="CL80" s="292">
        <f t="shared" si="101"/>
        <v>-1.1538461538461533</v>
      </c>
      <c r="CM80" s="295">
        <f t="shared" si="102"/>
        <v>3.8076923076923075</v>
      </c>
      <c r="CN80" s="295">
        <f t="shared" si="103"/>
        <v>5.9230769230769234</v>
      </c>
      <c r="CO80" s="295">
        <f t="shared" si="104"/>
        <v>-2.1153846153846159</v>
      </c>
      <c r="CP80" s="361"/>
      <c r="CQ80" s="355">
        <v>5.25</v>
      </c>
      <c r="CR80" s="295">
        <v>5.5454545454545459</v>
      </c>
      <c r="CS80" s="295">
        <v>5.5</v>
      </c>
      <c r="CT80" s="295">
        <v>4.5</v>
      </c>
      <c r="CU80" s="295"/>
      <c r="CV80" s="295"/>
      <c r="CW80" s="295"/>
      <c r="CX80" s="295"/>
      <c r="CY80" s="295"/>
      <c r="CZ80" s="295">
        <f t="shared" si="75"/>
        <v>5.3977272727272734</v>
      </c>
      <c r="DA80" s="295">
        <f t="shared" si="76"/>
        <v>5</v>
      </c>
      <c r="DB80" s="295">
        <f t="shared" si="105"/>
        <v>0.39772727272727337</v>
      </c>
      <c r="DC80" s="295"/>
      <c r="DD80" s="295"/>
      <c r="DE80" s="295"/>
      <c r="DF80" s="295"/>
      <c r="DG80" s="361"/>
      <c r="DH80" s="295">
        <f t="shared" si="77"/>
        <v>0</v>
      </c>
      <c r="DI80" s="295">
        <f t="shared" si="77"/>
        <v>0</v>
      </c>
      <c r="DJ80" s="295">
        <f t="shared" si="78"/>
        <v>0</v>
      </c>
      <c r="DK80" s="295">
        <f t="shared" si="79"/>
        <v>0</v>
      </c>
      <c r="DL80" s="295">
        <f t="shared" si="79"/>
        <v>0</v>
      </c>
      <c r="DM80" s="295">
        <f t="shared" si="80"/>
        <v>0</v>
      </c>
      <c r="DN80" s="295">
        <f t="shared" si="81"/>
        <v>0</v>
      </c>
      <c r="DO80" s="295">
        <f t="shared" si="82"/>
        <v>0</v>
      </c>
      <c r="DP80" s="295">
        <f t="shared" si="82"/>
        <v>0</v>
      </c>
      <c r="DQ80" s="295">
        <f t="shared" si="82"/>
        <v>0</v>
      </c>
      <c r="DR80" s="295">
        <f t="shared" si="82"/>
        <v>0</v>
      </c>
      <c r="DS80" s="295">
        <f t="shared" si="83"/>
        <v>0</v>
      </c>
      <c r="DT80" s="295">
        <f t="shared" si="84"/>
        <v>0</v>
      </c>
      <c r="DU80" s="295">
        <f t="shared" si="84"/>
        <v>0</v>
      </c>
      <c r="DV80" s="295">
        <f t="shared" si="84"/>
        <v>0</v>
      </c>
      <c r="DW80" s="295">
        <f t="shared" si="84"/>
        <v>0.31756042929152134</v>
      </c>
      <c r="DX80" s="295">
        <f t="shared" si="85"/>
        <v>7.9390107322880335E-2</v>
      </c>
      <c r="DY80" s="295">
        <f t="shared" si="86"/>
        <v>-7.9390107322880335E-2</v>
      </c>
      <c r="DZ80" s="361"/>
      <c r="EA80" s="290">
        <f t="shared" si="106"/>
        <v>0</v>
      </c>
      <c r="EB80" s="290">
        <f t="shared" si="107"/>
        <v>0</v>
      </c>
      <c r="EC80" s="290">
        <f t="shared" si="89"/>
        <v>0</v>
      </c>
      <c r="ED80" s="290">
        <f t="shared" si="90"/>
        <v>0</v>
      </c>
      <c r="EE80" s="290">
        <f t="shared" si="91"/>
        <v>0</v>
      </c>
      <c r="EF80" s="290">
        <f t="shared" si="92"/>
        <v>0</v>
      </c>
      <c r="EG80" s="290">
        <f t="shared" si="93"/>
        <v>0</v>
      </c>
      <c r="EH80" s="290">
        <f t="shared" si="94"/>
        <v>0</v>
      </c>
      <c r="EI80" s="290">
        <f t="shared" si="95"/>
        <v>0</v>
      </c>
      <c r="EJ80" s="290">
        <f t="shared" si="96"/>
        <v>0</v>
      </c>
      <c r="EK80" s="290">
        <f t="shared" si="97"/>
        <v>0</v>
      </c>
      <c r="EL80" s="290">
        <f t="shared" si="98"/>
        <v>2.5</v>
      </c>
      <c r="EN80" s="290">
        <v>20</v>
      </c>
      <c r="EO80" s="290">
        <v>0</v>
      </c>
      <c r="EP80" s="290">
        <v>0</v>
      </c>
      <c r="EQ80" s="290">
        <v>0</v>
      </c>
      <c r="ER80" s="290">
        <v>0</v>
      </c>
      <c r="ES80" s="290">
        <v>20</v>
      </c>
      <c r="ET80" s="290">
        <v>0</v>
      </c>
      <c r="EU80" s="290">
        <v>0</v>
      </c>
      <c r="EV80" s="290">
        <v>0</v>
      </c>
      <c r="EW80" s="290">
        <v>0</v>
      </c>
      <c r="EY80" s="290">
        <v>20</v>
      </c>
      <c r="EZ80" s="290">
        <v>0</v>
      </c>
      <c r="FA80" s="290">
        <v>0</v>
      </c>
      <c r="FB80" s="290">
        <v>20</v>
      </c>
      <c r="FC80" s="290">
        <v>0</v>
      </c>
      <c r="FD80" s="290">
        <v>0</v>
      </c>
      <c r="FE80" s="290">
        <v>20</v>
      </c>
      <c r="FF80" s="290">
        <v>0</v>
      </c>
      <c r="FG80" s="290">
        <v>0</v>
      </c>
      <c r="FH80" s="290">
        <v>20</v>
      </c>
      <c r="FI80" s="290">
        <v>0</v>
      </c>
      <c r="FJ80" s="290">
        <v>0</v>
      </c>
      <c r="FL80" s="290">
        <v>20</v>
      </c>
      <c r="FM80" s="290">
        <v>0</v>
      </c>
      <c r="FN80" s="290">
        <v>0</v>
      </c>
      <c r="FO80" s="290">
        <v>20</v>
      </c>
      <c r="FP80" s="290">
        <v>0</v>
      </c>
      <c r="FQ80" s="290">
        <v>0</v>
      </c>
      <c r="FR80" s="290">
        <v>20</v>
      </c>
      <c r="FS80" s="290">
        <v>0</v>
      </c>
      <c r="FT80" s="290">
        <v>0</v>
      </c>
      <c r="FU80" s="290">
        <v>20</v>
      </c>
      <c r="FV80" s="290">
        <v>0</v>
      </c>
      <c r="FW80" s="290">
        <v>1</v>
      </c>
      <c r="FX80" s="398"/>
    </row>
    <row r="81" spans="1:180" ht="15">
      <c r="A81" s="289" t="s">
        <v>1133</v>
      </c>
      <c r="B81" s="290">
        <v>6</v>
      </c>
      <c r="C81" s="300">
        <v>6</v>
      </c>
      <c r="D81" s="302" t="s">
        <v>1183</v>
      </c>
      <c r="E81" s="295" t="s">
        <v>92</v>
      </c>
      <c r="F81" s="285"/>
      <c r="G81" s="295" t="s">
        <v>704</v>
      </c>
      <c r="H81" s="285" t="s">
        <v>1199</v>
      </c>
      <c r="I81" s="295" t="s">
        <v>1218</v>
      </c>
      <c r="J81" s="301" t="s">
        <v>707</v>
      </c>
      <c r="K81" s="295" t="s">
        <v>1238</v>
      </c>
      <c r="L81" s="334" t="s">
        <v>1259</v>
      </c>
      <c r="AA81" s="361"/>
      <c r="AO81" s="361"/>
      <c r="BB81" s="361"/>
      <c r="BZ81" s="361"/>
      <c r="CA81" s="355">
        <v>4.6923076923076925</v>
      </c>
      <c r="CB81" s="295">
        <v>5.615384615384615</v>
      </c>
      <c r="CC81" s="295">
        <v>4.1538461538461542</v>
      </c>
      <c r="CD81" s="295">
        <v>4.8461538461538458</v>
      </c>
      <c r="CE81" s="295">
        <v>4.7692307692307692</v>
      </c>
      <c r="CF81" s="295">
        <v>5.4615384615384617</v>
      </c>
      <c r="CG81" s="295">
        <v>4</v>
      </c>
      <c r="CH81" s="295">
        <v>4.0769230769230766</v>
      </c>
      <c r="CI81" s="295"/>
      <c r="CJ81" s="295">
        <f t="shared" si="99"/>
        <v>5.1538461538461533</v>
      </c>
      <c r="CK81" s="295">
        <f t="shared" si="100"/>
        <v>4.5</v>
      </c>
      <c r="CL81" s="292">
        <f t="shared" si="101"/>
        <v>0.6538461538461533</v>
      </c>
      <c r="CM81" s="295">
        <f t="shared" si="102"/>
        <v>5.115384615384615</v>
      </c>
      <c r="CN81" s="295">
        <f t="shared" si="103"/>
        <v>4.0384615384615383</v>
      </c>
      <c r="CO81" s="295">
        <f t="shared" si="104"/>
        <v>1.0769230769230766</v>
      </c>
      <c r="CP81" s="361"/>
      <c r="CQ81" s="355">
        <v>5.166666666666667</v>
      </c>
      <c r="CR81" s="295">
        <v>5.25</v>
      </c>
      <c r="CS81" s="295">
        <v>3.25</v>
      </c>
      <c r="CT81" s="295">
        <v>2.75</v>
      </c>
      <c r="CU81" s="295"/>
      <c r="CV81" s="295"/>
      <c r="CW81" s="295"/>
      <c r="CX81" s="295"/>
      <c r="CY81" s="295"/>
      <c r="CZ81" s="295">
        <f t="shared" si="75"/>
        <v>5.2083333333333339</v>
      </c>
      <c r="DA81" s="295">
        <f t="shared" si="76"/>
        <v>3</v>
      </c>
      <c r="DB81" s="295">
        <f t="shared" si="105"/>
        <v>2.2083333333333339</v>
      </c>
      <c r="DC81" s="295"/>
      <c r="DD81" s="295"/>
      <c r="DE81" s="295"/>
      <c r="DF81" s="295"/>
      <c r="DG81" s="361"/>
      <c r="DH81" s="295">
        <f t="shared" si="77"/>
        <v>0</v>
      </c>
      <c r="DI81" s="295">
        <f t="shared" si="77"/>
        <v>0</v>
      </c>
      <c r="DJ81" s="295">
        <f t="shared" si="78"/>
        <v>0</v>
      </c>
      <c r="DK81" s="295">
        <f t="shared" si="79"/>
        <v>0</v>
      </c>
      <c r="DL81" s="295">
        <f t="shared" si="79"/>
        <v>0</v>
      </c>
      <c r="DM81" s="295">
        <f t="shared" si="80"/>
        <v>0</v>
      </c>
      <c r="DN81" s="295">
        <f t="shared" si="81"/>
        <v>0</v>
      </c>
      <c r="DO81" s="295">
        <f t="shared" si="82"/>
        <v>0</v>
      </c>
      <c r="DP81" s="295">
        <f t="shared" si="82"/>
        <v>0</v>
      </c>
      <c r="DQ81" s="295">
        <f t="shared" si="82"/>
        <v>0</v>
      </c>
      <c r="DR81" s="295">
        <f t="shared" si="82"/>
        <v>0</v>
      </c>
      <c r="DS81" s="295">
        <f t="shared" si="83"/>
        <v>0</v>
      </c>
      <c r="DT81" s="295">
        <f t="shared" si="84"/>
        <v>0</v>
      </c>
      <c r="DU81" s="295">
        <f t="shared" si="84"/>
        <v>0</v>
      </c>
      <c r="DV81" s="295">
        <f t="shared" si="84"/>
        <v>0</v>
      </c>
      <c r="DW81" s="295">
        <f t="shared" si="84"/>
        <v>0</v>
      </c>
      <c r="DX81" s="295">
        <f t="shared" si="85"/>
        <v>0</v>
      </c>
      <c r="DY81" s="295">
        <f t="shared" si="86"/>
        <v>0</v>
      </c>
      <c r="DZ81" s="361"/>
      <c r="EA81" s="290">
        <f t="shared" si="106"/>
        <v>0</v>
      </c>
      <c r="EB81" s="290">
        <f t="shared" si="107"/>
        <v>0</v>
      </c>
      <c r="EC81" s="290">
        <f t="shared" si="89"/>
        <v>0</v>
      </c>
      <c r="ED81" s="290">
        <f t="shared" si="90"/>
        <v>0</v>
      </c>
      <c r="EE81" s="290">
        <f t="shared" si="91"/>
        <v>0</v>
      </c>
      <c r="EF81" s="290">
        <f t="shared" si="92"/>
        <v>0</v>
      </c>
      <c r="EG81" s="290">
        <f t="shared" si="93"/>
        <v>0</v>
      </c>
      <c r="EH81" s="290">
        <f t="shared" si="94"/>
        <v>0</v>
      </c>
      <c r="EI81" s="290">
        <f t="shared" si="95"/>
        <v>0</v>
      </c>
      <c r="EJ81" s="290">
        <f t="shared" si="96"/>
        <v>0</v>
      </c>
      <c r="EK81" s="290">
        <f t="shared" si="97"/>
        <v>0</v>
      </c>
      <c r="EL81" s="290">
        <f t="shared" si="98"/>
        <v>0</v>
      </c>
      <c r="EN81" s="290">
        <v>20</v>
      </c>
      <c r="EO81" s="290">
        <v>0</v>
      </c>
      <c r="EP81" s="290">
        <v>0</v>
      </c>
      <c r="EQ81" s="290">
        <v>0</v>
      </c>
      <c r="ER81" s="290">
        <v>0</v>
      </c>
      <c r="ES81" s="290">
        <v>20</v>
      </c>
      <c r="ET81" s="290">
        <v>0</v>
      </c>
      <c r="EU81" s="290">
        <v>0</v>
      </c>
      <c r="EV81" s="290">
        <v>0</v>
      </c>
      <c r="EW81" s="290">
        <v>0</v>
      </c>
      <c r="EY81" s="290">
        <v>20</v>
      </c>
      <c r="EZ81" s="290">
        <v>0</v>
      </c>
      <c r="FA81" s="290">
        <v>0</v>
      </c>
      <c r="FB81" s="290">
        <v>20</v>
      </c>
      <c r="FC81" s="290">
        <v>0</v>
      </c>
      <c r="FD81" s="290">
        <v>0</v>
      </c>
      <c r="FE81" s="290">
        <v>20</v>
      </c>
      <c r="FF81" s="290">
        <v>0</v>
      </c>
      <c r="FG81" s="290">
        <v>0</v>
      </c>
      <c r="FH81" s="290">
        <v>20</v>
      </c>
      <c r="FI81" s="290">
        <v>0</v>
      </c>
      <c r="FJ81" s="290">
        <v>0</v>
      </c>
      <c r="FL81" s="290">
        <v>20</v>
      </c>
      <c r="FM81" s="290">
        <v>0</v>
      </c>
      <c r="FN81" s="290">
        <v>0</v>
      </c>
      <c r="FO81" s="290">
        <v>20</v>
      </c>
      <c r="FP81" s="290">
        <v>0</v>
      </c>
      <c r="FQ81" s="290">
        <v>0</v>
      </c>
      <c r="FR81" s="290">
        <v>20</v>
      </c>
      <c r="FS81" s="290">
        <v>0</v>
      </c>
      <c r="FT81" s="290">
        <v>0</v>
      </c>
      <c r="FU81" s="290">
        <v>20</v>
      </c>
      <c r="FV81" s="290">
        <v>0</v>
      </c>
      <c r="FW81" s="290">
        <v>0</v>
      </c>
      <c r="FX81" s="398"/>
    </row>
    <row r="82" spans="1:180" ht="15">
      <c r="A82" s="289" t="s">
        <v>1133</v>
      </c>
      <c r="B82" s="290">
        <v>7</v>
      </c>
      <c r="C82" s="300">
        <v>7</v>
      </c>
      <c r="D82" s="302" t="s">
        <v>1184</v>
      </c>
      <c r="E82" s="295" t="s">
        <v>92</v>
      </c>
      <c r="F82" s="285"/>
      <c r="G82" s="295" t="s">
        <v>170</v>
      </c>
      <c r="H82" s="285" t="s">
        <v>1200</v>
      </c>
      <c r="I82" s="295" t="s">
        <v>1219</v>
      </c>
      <c r="J82" s="301" t="s">
        <v>712</v>
      </c>
      <c r="K82" s="295" t="s">
        <v>1239</v>
      </c>
      <c r="L82" s="334" t="s">
        <v>1260</v>
      </c>
      <c r="AA82" s="361"/>
      <c r="AO82" s="361"/>
      <c r="BB82" s="361"/>
      <c r="BZ82" s="361"/>
      <c r="CA82" s="355">
        <v>5.8461538461538458</v>
      </c>
      <c r="CB82" s="295">
        <v>5.7692307692307692</v>
      </c>
      <c r="CC82" s="295">
        <v>4.615384615384615</v>
      </c>
      <c r="CD82" s="295">
        <v>4.3076923076923075</v>
      </c>
      <c r="CE82" s="295">
        <v>5.8461538461538458</v>
      </c>
      <c r="CF82" s="295">
        <v>5.615384615384615</v>
      </c>
      <c r="CG82" s="295">
        <v>4.384615384615385</v>
      </c>
      <c r="CH82" s="295">
        <v>4.6923076923076925</v>
      </c>
      <c r="CI82" s="295"/>
      <c r="CJ82" s="295">
        <f t="shared" si="99"/>
        <v>5.8076923076923075</v>
      </c>
      <c r="CK82" s="295">
        <f t="shared" si="100"/>
        <v>4.4615384615384617</v>
      </c>
      <c r="CL82" s="292">
        <f t="shared" si="101"/>
        <v>1.3461538461538458</v>
      </c>
      <c r="CM82" s="295">
        <f t="shared" si="102"/>
        <v>5.7307692307692299</v>
      </c>
      <c r="CN82" s="295">
        <f t="shared" si="103"/>
        <v>4.5384615384615383</v>
      </c>
      <c r="CO82" s="295">
        <f t="shared" si="104"/>
        <v>1.1923076923076916</v>
      </c>
      <c r="CP82" s="361"/>
      <c r="CQ82" s="355">
        <v>6</v>
      </c>
      <c r="CR82" s="295">
        <v>5.75</v>
      </c>
      <c r="CS82" s="295">
        <v>4.083333333333333</v>
      </c>
      <c r="CT82" s="295">
        <v>4.083333333333333</v>
      </c>
      <c r="CU82" s="295"/>
      <c r="CV82" s="295"/>
      <c r="CW82" s="295"/>
      <c r="CX82" s="295"/>
      <c r="CY82" s="295"/>
      <c r="CZ82" s="295">
        <f t="shared" si="75"/>
        <v>5.875</v>
      </c>
      <c r="DA82" s="295">
        <f t="shared" si="76"/>
        <v>4.083333333333333</v>
      </c>
      <c r="DB82" s="295">
        <f t="shared" si="105"/>
        <v>1.791666666666667</v>
      </c>
      <c r="DC82" s="295"/>
      <c r="DD82" s="295"/>
      <c r="DE82" s="295"/>
      <c r="DF82" s="295"/>
      <c r="DG82" s="361"/>
      <c r="DH82" s="295">
        <f t="shared" si="77"/>
        <v>0.55481103298007151</v>
      </c>
      <c r="DI82" s="295">
        <f t="shared" si="77"/>
        <v>0</v>
      </c>
      <c r="DJ82" s="295">
        <f t="shared" si="78"/>
        <v>0.27740551649003575</v>
      </c>
      <c r="DK82" s="295">
        <f t="shared" si="79"/>
        <v>0</v>
      </c>
      <c r="DL82" s="295">
        <f t="shared" si="79"/>
        <v>0</v>
      </c>
      <c r="DM82" s="295">
        <f t="shared" si="80"/>
        <v>0</v>
      </c>
      <c r="DN82" s="295">
        <f t="shared" si="81"/>
        <v>0.27740551649003575</v>
      </c>
      <c r="DO82" s="295">
        <f t="shared" si="82"/>
        <v>0.92729521800161219</v>
      </c>
      <c r="DP82" s="295">
        <f t="shared" si="82"/>
        <v>0</v>
      </c>
      <c r="DQ82" s="295">
        <f t="shared" si="82"/>
        <v>0.45102681179626242</v>
      </c>
      <c r="DR82" s="295">
        <f t="shared" si="82"/>
        <v>0</v>
      </c>
      <c r="DS82" s="295">
        <f t="shared" si="83"/>
        <v>0.34458050744946866</v>
      </c>
      <c r="DT82" s="295">
        <f t="shared" si="84"/>
        <v>0</v>
      </c>
      <c r="DU82" s="295">
        <f t="shared" si="84"/>
        <v>0</v>
      </c>
      <c r="DV82" s="295">
        <f t="shared" si="84"/>
        <v>0</v>
      </c>
      <c r="DW82" s="295">
        <f t="shared" si="84"/>
        <v>0</v>
      </c>
      <c r="DX82" s="295">
        <f t="shared" si="85"/>
        <v>0</v>
      </c>
      <c r="DY82" s="295">
        <f t="shared" si="86"/>
        <v>0.34458050744946866</v>
      </c>
      <c r="DZ82" s="361"/>
      <c r="EA82" s="290">
        <f t="shared" si="106"/>
        <v>7.5</v>
      </c>
      <c r="EB82" s="290">
        <f t="shared" si="107"/>
        <v>0</v>
      </c>
      <c r="EC82" s="290">
        <f t="shared" si="89"/>
        <v>0</v>
      </c>
      <c r="ED82" s="290">
        <f t="shared" si="90"/>
        <v>0</v>
      </c>
      <c r="EE82" s="290">
        <f t="shared" si="91"/>
        <v>20</v>
      </c>
      <c r="EF82" s="290">
        <f t="shared" si="92"/>
        <v>0</v>
      </c>
      <c r="EG82" s="290">
        <f t="shared" si="93"/>
        <v>5</v>
      </c>
      <c r="EH82" s="290">
        <f t="shared" si="94"/>
        <v>0</v>
      </c>
      <c r="EI82" s="290">
        <f t="shared" si="95"/>
        <v>0</v>
      </c>
      <c r="EJ82" s="290">
        <f t="shared" si="96"/>
        <v>0</v>
      </c>
      <c r="EK82" s="290">
        <f t="shared" si="97"/>
        <v>0</v>
      </c>
      <c r="EL82" s="290">
        <f t="shared" si="98"/>
        <v>0</v>
      </c>
      <c r="EN82" s="290">
        <v>20</v>
      </c>
      <c r="EO82" s="290">
        <v>1</v>
      </c>
      <c r="EP82" s="290">
        <v>0</v>
      </c>
      <c r="EQ82" s="290">
        <v>0</v>
      </c>
      <c r="ER82" s="290">
        <v>0</v>
      </c>
      <c r="ES82" s="290">
        <v>20</v>
      </c>
      <c r="ET82" s="290">
        <v>2</v>
      </c>
      <c r="EU82" s="290">
        <v>0</v>
      </c>
      <c r="EV82" s="290">
        <v>0</v>
      </c>
      <c r="EW82" s="290">
        <v>0</v>
      </c>
      <c r="EY82" s="290">
        <v>20</v>
      </c>
      <c r="EZ82" s="290">
        <v>2</v>
      </c>
      <c r="FA82" s="290">
        <v>0</v>
      </c>
      <c r="FB82" s="290">
        <v>20</v>
      </c>
      <c r="FC82" s="290">
        <v>6</v>
      </c>
      <c r="FD82" s="290">
        <v>0</v>
      </c>
      <c r="FE82" s="290">
        <v>20</v>
      </c>
      <c r="FF82" s="290">
        <v>1</v>
      </c>
      <c r="FG82" s="290">
        <v>0</v>
      </c>
      <c r="FH82" s="290">
        <v>20</v>
      </c>
      <c r="FI82" s="290">
        <v>1</v>
      </c>
      <c r="FJ82" s="290">
        <v>0</v>
      </c>
      <c r="FL82" s="290">
        <v>20</v>
      </c>
      <c r="FM82" s="290">
        <v>0</v>
      </c>
      <c r="FN82" s="290">
        <v>0</v>
      </c>
      <c r="FO82" s="290">
        <v>20</v>
      </c>
      <c r="FP82" s="290">
        <v>0</v>
      </c>
      <c r="FQ82" s="290">
        <v>0</v>
      </c>
      <c r="FR82" s="290">
        <v>20</v>
      </c>
      <c r="FS82" s="290">
        <v>0</v>
      </c>
      <c r="FT82" s="290">
        <v>0</v>
      </c>
      <c r="FU82" s="290">
        <v>20</v>
      </c>
      <c r="FV82" s="290">
        <v>0</v>
      </c>
      <c r="FW82" s="290">
        <v>0</v>
      </c>
      <c r="FX82" s="398"/>
    </row>
    <row r="83" spans="1:180" ht="15">
      <c r="A83" s="289" t="s">
        <v>1133</v>
      </c>
      <c r="B83" s="290">
        <v>8</v>
      </c>
      <c r="C83" s="300">
        <v>8</v>
      </c>
      <c r="D83" s="302" t="s">
        <v>1185</v>
      </c>
      <c r="E83" s="295" t="s">
        <v>92</v>
      </c>
      <c r="F83" s="285"/>
      <c r="G83" s="295" t="s">
        <v>174</v>
      </c>
      <c r="H83" s="285" t="s">
        <v>1201</v>
      </c>
      <c r="I83" s="295" t="s">
        <v>1220</v>
      </c>
      <c r="J83" s="301" t="s">
        <v>717</v>
      </c>
      <c r="K83" s="295" t="s">
        <v>1240</v>
      </c>
      <c r="L83" s="334" t="s">
        <v>1261</v>
      </c>
      <c r="AA83" s="361"/>
      <c r="AO83" s="361"/>
      <c r="BB83" s="361"/>
      <c r="BZ83" s="361"/>
      <c r="CA83" s="355">
        <v>6.384615384615385</v>
      </c>
      <c r="CB83" s="295">
        <v>7.0769230769230766</v>
      </c>
      <c r="CC83" s="295">
        <v>3</v>
      </c>
      <c r="CD83" s="295">
        <v>2</v>
      </c>
      <c r="CE83" s="295">
        <v>6.615384615384615</v>
      </c>
      <c r="CF83" s="295">
        <v>6.4615384615384617</v>
      </c>
      <c r="CG83" s="295">
        <v>2.3076923076923075</v>
      </c>
      <c r="CH83" s="295">
        <v>1.9230769230769231</v>
      </c>
      <c r="CI83" s="295"/>
      <c r="CJ83" s="295">
        <f t="shared" si="99"/>
        <v>6.7307692307692308</v>
      </c>
      <c r="CK83" s="295">
        <f t="shared" si="100"/>
        <v>2.5</v>
      </c>
      <c r="CL83" s="292">
        <f t="shared" si="101"/>
        <v>4.2307692307692308</v>
      </c>
      <c r="CM83" s="295">
        <f t="shared" si="102"/>
        <v>6.5384615384615383</v>
      </c>
      <c r="CN83" s="295">
        <f t="shared" si="103"/>
        <v>2.1153846153846154</v>
      </c>
      <c r="CO83" s="295">
        <f t="shared" si="104"/>
        <v>4.4230769230769234</v>
      </c>
      <c r="CP83" s="361"/>
      <c r="CQ83" s="355">
        <v>6.25</v>
      </c>
      <c r="CR83" s="295">
        <v>6</v>
      </c>
      <c r="CS83" s="295">
        <v>1.6666666666666667</v>
      </c>
      <c r="CT83" s="295">
        <v>1.8333333333333333</v>
      </c>
      <c r="CU83" s="295"/>
      <c r="CV83" s="295"/>
      <c r="CW83" s="295"/>
      <c r="CX83" s="295"/>
      <c r="CY83" s="295"/>
      <c r="CZ83" s="295">
        <f t="shared" si="75"/>
        <v>6.125</v>
      </c>
      <c r="DA83" s="295">
        <f t="shared" si="76"/>
        <v>1.75</v>
      </c>
      <c r="DB83" s="295">
        <f t="shared" si="105"/>
        <v>4.375</v>
      </c>
      <c r="DC83" s="295"/>
      <c r="DD83" s="295"/>
      <c r="DE83" s="295"/>
      <c r="DF83" s="295"/>
      <c r="DG83" s="361"/>
      <c r="DH83" s="295">
        <f t="shared" si="77"/>
        <v>0.64350110879328448</v>
      </c>
      <c r="DI83" s="295">
        <f t="shared" si="77"/>
        <v>0</v>
      </c>
      <c r="DJ83" s="295">
        <f t="shared" si="78"/>
        <v>0.32175055439664224</v>
      </c>
      <c r="DK83" s="295">
        <f t="shared" si="79"/>
        <v>0</v>
      </c>
      <c r="DL83" s="295">
        <f t="shared" si="79"/>
        <v>0</v>
      </c>
      <c r="DM83" s="295">
        <f t="shared" si="80"/>
        <v>0</v>
      </c>
      <c r="DN83" s="295">
        <f t="shared" si="81"/>
        <v>0.32175055439664224</v>
      </c>
      <c r="DO83" s="295">
        <f t="shared" si="82"/>
        <v>0.31756042929152134</v>
      </c>
      <c r="DP83" s="295">
        <f t="shared" si="82"/>
        <v>0</v>
      </c>
      <c r="DQ83" s="295">
        <f t="shared" si="82"/>
        <v>0.79539883018414359</v>
      </c>
      <c r="DR83" s="295">
        <f t="shared" si="82"/>
        <v>0</v>
      </c>
      <c r="DS83" s="295">
        <f t="shared" si="83"/>
        <v>0.27823981486891625</v>
      </c>
      <c r="DT83" s="295">
        <f t="shared" si="84"/>
        <v>0</v>
      </c>
      <c r="DU83" s="295">
        <f t="shared" si="84"/>
        <v>0</v>
      </c>
      <c r="DV83" s="295">
        <f t="shared" si="84"/>
        <v>0</v>
      </c>
      <c r="DW83" s="295">
        <f t="shared" si="84"/>
        <v>0</v>
      </c>
      <c r="DX83" s="295">
        <f t="shared" si="85"/>
        <v>0</v>
      </c>
      <c r="DY83" s="295">
        <f t="shared" si="86"/>
        <v>0.27823981486891625</v>
      </c>
      <c r="DZ83" s="361"/>
      <c r="EA83" s="290">
        <f t="shared" si="106"/>
        <v>10</v>
      </c>
      <c r="EB83" s="290">
        <f t="shared" si="107"/>
        <v>0</v>
      </c>
      <c r="EC83" s="290">
        <f t="shared" si="89"/>
        <v>0</v>
      </c>
      <c r="ED83" s="290">
        <f t="shared" si="90"/>
        <v>0</v>
      </c>
      <c r="EE83" s="290">
        <f t="shared" si="91"/>
        <v>2.5</v>
      </c>
      <c r="EF83" s="290">
        <f t="shared" si="92"/>
        <v>0</v>
      </c>
      <c r="EG83" s="290">
        <f t="shared" si="93"/>
        <v>15</v>
      </c>
      <c r="EH83" s="290">
        <f t="shared" si="94"/>
        <v>0</v>
      </c>
      <c r="EI83" s="290">
        <f t="shared" si="95"/>
        <v>0</v>
      </c>
      <c r="EJ83" s="290">
        <f t="shared" si="96"/>
        <v>0</v>
      </c>
      <c r="EK83" s="290">
        <f t="shared" si="97"/>
        <v>0</v>
      </c>
      <c r="EL83" s="290">
        <f t="shared" si="98"/>
        <v>0</v>
      </c>
      <c r="EN83" s="290">
        <v>20</v>
      </c>
      <c r="EO83" s="290">
        <v>3</v>
      </c>
      <c r="EP83" s="290">
        <v>0</v>
      </c>
      <c r="EQ83" s="290">
        <v>0</v>
      </c>
      <c r="ER83" s="290">
        <v>0</v>
      </c>
      <c r="ES83" s="290">
        <v>20</v>
      </c>
      <c r="ET83" s="290">
        <v>1</v>
      </c>
      <c r="EU83" s="290">
        <v>0</v>
      </c>
      <c r="EV83" s="290">
        <v>0</v>
      </c>
      <c r="EW83" s="290">
        <v>0</v>
      </c>
      <c r="EY83" s="290">
        <v>20</v>
      </c>
      <c r="EZ83" s="290">
        <v>1</v>
      </c>
      <c r="FA83" s="290">
        <v>0</v>
      </c>
      <c r="FB83" s="290">
        <v>20</v>
      </c>
      <c r="FC83" s="290">
        <v>0</v>
      </c>
      <c r="FD83" s="290">
        <v>0</v>
      </c>
      <c r="FE83" s="290">
        <v>20</v>
      </c>
      <c r="FF83" s="290">
        <v>4</v>
      </c>
      <c r="FG83" s="290">
        <v>0</v>
      </c>
      <c r="FH83" s="290">
        <v>20</v>
      </c>
      <c r="FI83" s="290">
        <v>2</v>
      </c>
      <c r="FJ83" s="290">
        <v>0</v>
      </c>
      <c r="FL83" s="290">
        <v>20</v>
      </c>
      <c r="FM83" s="290">
        <v>0</v>
      </c>
      <c r="FN83" s="290">
        <v>0</v>
      </c>
      <c r="FO83" s="290">
        <v>20</v>
      </c>
      <c r="FP83" s="290">
        <v>0</v>
      </c>
      <c r="FQ83" s="290">
        <v>0</v>
      </c>
      <c r="FR83" s="290">
        <v>20</v>
      </c>
      <c r="FS83" s="290">
        <v>0</v>
      </c>
      <c r="FT83" s="290">
        <v>0</v>
      </c>
      <c r="FU83" s="290">
        <v>20</v>
      </c>
      <c r="FV83" s="290">
        <v>0</v>
      </c>
      <c r="FW83" s="290">
        <v>0</v>
      </c>
      <c r="FX83" s="398"/>
    </row>
    <row r="84" spans="1:180" ht="15">
      <c r="A84" s="289" t="s">
        <v>1133</v>
      </c>
      <c r="B84" s="290">
        <v>9</v>
      </c>
      <c r="C84" s="300">
        <v>9</v>
      </c>
      <c r="D84" s="302" t="s">
        <v>1186</v>
      </c>
      <c r="E84" s="295" t="s">
        <v>92</v>
      </c>
      <c r="F84" s="285"/>
      <c r="G84" s="295" t="s">
        <v>720</v>
      </c>
      <c r="H84" s="285" t="s">
        <v>1202</v>
      </c>
      <c r="I84" s="295" t="s">
        <v>1221</v>
      </c>
      <c r="J84" s="301" t="s">
        <v>401</v>
      </c>
      <c r="K84" s="295" t="s">
        <v>1241</v>
      </c>
      <c r="L84" s="334" t="s">
        <v>1262</v>
      </c>
      <c r="AA84" s="361"/>
      <c r="AO84" s="361"/>
      <c r="BB84" s="361"/>
      <c r="BZ84" s="361"/>
      <c r="CA84" s="355">
        <v>2.8461538461538463</v>
      </c>
      <c r="CB84" s="295">
        <v>2.7692307692307692</v>
      </c>
      <c r="CC84" s="295">
        <v>3.8461538461538463</v>
      </c>
      <c r="CD84" s="295">
        <v>3.1538461538461537</v>
      </c>
      <c r="CE84" s="295">
        <v>2.3846153846153846</v>
      </c>
      <c r="CF84" s="295">
        <v>3</v>
      </c>
      <c r="CG84" s="295">
        <v>2.4615384615384617</v>
      </c>
      <c r="CH84" s="295">
        <v>3.2307692307692308</v>
      </c>
      <c r="CI84" s="295"/>
      <c r="CJ84" s="295">
        <f t="shared" si="99"/>
        <v>2.8076923076923075</v>
      </c>
      <c r="CK84" s="295">
        <f t="shared" si="100"/>
        <v>3.5</v>
      </c>
      <c r="CL84" s="292">
        <f t="shared" si="101"/>
        <v>-0.69230769230769251</v>
      </c>
      <c r="CM84" s="295">
        <f t="shared" si="102"/>
        <v>2.6923076923076925</v>
      </c>
      <c r="CN84" s="295">
        <f t="shared" si="103"/>
        <v>2.8461538461538463</v>
      </c>
      <c r="CO84" s="295">
        <f t="shared" si="104"/>
        <v>-0.15384615384615374</v>
      </c>
      <c r="CP84" s="361"/>
      <c r="CQ84" s="355">
        <v>4.916666666666667</v>
      </c>
      <c r="CR84" s="295">
        <v>5.166666666666667</v>
      </c>
      <c r="CS84" s="295">
        <v>2.5</v>
      </c>
      <c r="CT84" s="295">
        <v>2.3333333333333335</v>
      </c>
      <c r="CU84" s="295"/>
      <c r="CV84" s="295"/>
      <c r="CW84" s="295"/>
      <c r="CX84" s="295"/>
      <c r="CY84" s="295"/>
      <c r="CZ84" s="295">
        <f t="shared" si="75"/>
        <v>5.041666666666667</v>
      </c>
      <c r="DA84" s="295">
        <f t="shared" si="76"/>
        <v>2.416666666666667</v>
      </c>
      <c r="DB84" s="295">
        <f t="shared" si="105"/>
        <v>2.625</v>
      </c>
      <c r="DC84" s="295"/>
      <c r="DD84" s="295"/>
      <c r="DE84" s="295"/>
      <c r="DF84" s="295"/>
      <c r="DG84" s="361"/>
      <c r="DH84" s="295">
        <f t="shared" si="77"/>
        <v>0</v>
      </c>
      <c r="DI84" s="295">
        <f t="shared" si="77"/>
        <v>0</v>
      </c>
      <c r="DJ84" s="295">
        <f t="shared" si="78"/>
        <v>0</v>
      </c>
      <c r="DK84" s="295">
        <f t="shared" si="79"/>
        <v>0</v>
      </c>
      <c r="DL84" s="295">
        <f t="shared" si="79"/>
        <v>0</v>
      </c>
      <c r="DM84" s="295">
        <f t="shared" si="80"/>
        <v>0</v>
      </c>
      <c r="DN84" s="295">
        <f t="shared" si="81"/>
        <v>0</v>
      </c>
      <c r="DO84" s="295">
        <f t="shared" si="82"/>
        <v>0</v>
      </c>
      <c r="DP84" s="295">
        <f t="shared" si="82"/>
        <v>0</v>
      </c>
      <c r="DQ84" s="295">
        <f t="shared" si="82"/>
        <v>0</v>
      </c>
      <c r="DR84" s="295">
        <f t="shared" si="82"/>
        <v>0</v>
      </c>
      <c r="DS84" s="295">
        <f t="shared" si="83"/>
        <v>0</v>
      </c>
      <c r="DT84" s="295">
        <f t="shared" si="84"/>
        <v>0</v>
      </c>
      <c r="DU84" s="295">
        <f t="shared" si="84"/>
        <v>0</v>
      </c>
      <c r="DV84" s="295">
        <f t="shared" si="84"/>
        <v>0</v>
      </c>
      <c r="DW84" s="295">
        <f t="shared" si="84"/>
        <v>0</v>
      </c>
      <c r="DX84" s="295">
        <f t="shared" si="85"/>
        <v>0</v>
      </c>
      <c r="DY84" s="295">
        <f t="shared" si="86"/>
        <v>0</v>
      </c>
      <c r="DZ84" s="361"/>
      <c r="EA84" s="290">
        <f t="shared" si="106"/>
        <v>0</v>
      </c>
      <c r="EB84" s="290">
        <f t="shared" si="107"/>
        <v>0</v>
      </c>
      <c r="EC84" s="290">
        <f t="shared" si="89"/>
        <v>0</v>
      </c>
      <c r="ED84" s="290">
        <f t="shared" si="90"/>
        <v>0</v>
      </c>
      <c r="EE84" s="290">
        <f t="shared" si="91"/>
        <v>0</v>
      </c>
      <c r="EF84" s="290">
        <f t="shared" si="92"/>
        <v>0</v>
      </c>
      <c r="EG84" s="290">
        <f t="shared" si="93"/>
        <v>0</v>
      </c>
      <c r="EH84" s="290">
        <f t="shared" si="94"/>
        <v>0</v>
      </c>
      <c r="EI84" s="290">
        <f t="shared" si="95"/>
        <v>0</v>
      </c>
      <c r="EJ84" s="290">
        <f t="shared" si="96"/>
        <v>0</v>
      </c>
      <c r="EK84" s="290">
        <f t="shared" si="97"/>
        <v>0</v>
      </c>
      <c r="EL84" s="290">
        <f t="shared" si="98"/>
        <v>0</v>
      </c>
      <c r="EN84" s="290">
        <v>20</v>
      </c>
      <c r="EO84" s="290">
        <v>0</v>
      </c>
      <c r="EP84" s="290">
        <v>0</v>
      </c>
      <c r="EQ84" s="290">
        <v>0</v>
      </c>
      <c r="ER84" s="290">
        <v>0</v>
      </c>
      <c r="ES84" s="290">
        <v>20</v>
      </c>
      <c r="ET84" s="290">
        <v>0</v>
      </c>
      <c r="EU84" s="290">
        <v>0</v>
      </c>
      <c r="EV84" s="290">
        <v>0</v>
      </c>
      <c r="EW84" s="290">
        <v>0</v>
      </c>
      <c r="EY84" s="290">
        <v>20</v>
      </c>
      <c r="EZ84" s="290">
        <v>0</v>
      </c>
      <c r="FA84" s="290">
        <v>0</v>
      </c>
      <c r="FB84" s="290">
        <v>20</v>
      </c>
      <c r="FC84" s="290">
        <v>0</v>
      </c>
      <c r="FD84" s="290">
        <v>0</v>
      </c>
      <c r="FE84" s="290">
        <v>20</v>
      </c>
      <c r="FF84" s="290">
        <v>0</v>
      </c>
      <c r="FG84" s="290">
        <v>0</v>
      </c>
      <c r="FH84" s="290">
        <v>20</v>
      </c>
      <c r="FI84" s="290">
        <v>0</v>
      </c>
      <c r="FJ84" s="290">
        <v>0</v>
      </c>
      <c r="FL84" s="290">
        <v>20</v>
      </c>
      <c r="FM84" s="290">
        <v>0</v>
      </c>
      <c r="FN84" s="290">
        <v>0</v>
      </c>
      <c r="FO84" s="290">
        <v>20</v>
      </c>
      <c r="FP84" s="290">
        <v>0</v>
      </c>
      <c r="FQ84" s="290">
        <v>0</v>
      </c>
      <c r="FR84" s="290">
        <v>20</v>
      </c>
      <c r="FS84" s="290">
        <v>0</v>
      </c>
      <c r="FT84" s="290">
        <v>0</v>
      </c>
      <c r="FU84" s="290">
        <v>20</v>
      </c>
      <c r="FV84" s="290">
        <v>0</v>
      </c>
      <c r="FW84" s="290">
        <v>0</v>
      </c>
      <c r="FX84" s="398"/>
    </row>
    <row r="85" spans="1:180" ht="15">
      <c r="A85" s="289" t="s">
        <v>1133</v>
      </c>
      <c r="B85" s="290">
        <v>10</v>
      </c>
      <c r="C85" s="300">
        <v>10</v>
      </c>
      <c r="D85" s="302" t="s">
        <v>1187</v>
      </c>
      <c r="E85" s="295" t="s">
        <v>92</v>
      </c>
      <c r="F85" s="285"/>
      <c r="G85" s="295" t="s">
        <v>725</v>
      </c>
      <c r="H85" s="285" t="s">
        <v>1203</v>
      </c>
      <c r="I85" s="295" t="s">
        <v>1222</v>
      </c>
      <c r="J85" s="301" t="s">
        <v>252</v>
      </c>
      <c r="K85" s="295" t="s">
        <v>1242</v>
      </c>
      <c r="L85" s="334" t="s">
        <v>1263</v>
      </c>
      <c r="AA85" s="361"/>
      <c r="AO85" s="361"/>
      <c r="BB85" s="361"/>
      <c r="BZ85" s="361"/>
      <c r="CA85" s="355">
        <v>5.2307692307692308</v>
      </c>
      <c r="CB85" s="295">
        <v>6</v>
      </c>
      <c r="CC85" s="295">
        <v>4.0769230769230766</v>
      </c>
      <c r="CD85" s="295">
        <v>3.9230769230769229</v>
      </c>
      <c r="CE85" s="295">
        <v>5.7692307692307692</v>
      </c>
      <c r="CF85" s="295">
        <v>5.9230769230769234</v>
      </c>
      <c r="CG85" s="295">
        <v>3.5384615384615383</v>
      </c>
      <c r="CH85" s="295">
        <v>4.0769230769230766</v>
      </c>
      <c r="CI85" s="295"/>
      <c r="CJ85" s="295">
        <f t="shared" si="99"/>
        <v>5.615384615384615</v>
      </c>
      <c r="CK85" s="295">
        <f t="shared" si="100"/>
        <v>4</v>
      </c>
      <c r="CL85" s="292">
        <f t="shared" si="101"/>
        <v>1.615384615384615</v>
      </c>
      <c r="CM85" s="295">
        <f t="shared" si="102"/>
        <v>5.8461538461538467</v>
      </c>
      <c r="CN85" s="295">
        <f t="shared" si="103"/>
        <v>3.8076923076923075</v>
      </c>
      <c r="CO85" s="295">
        <f t="shared" si="104"/>
        <v>2.0384615384615392</v>
      </c>
      <c r="CP85" s="361"/>
      <c r="CQ85" s="355">
        <v>5.666666666666667</v>
      </c>
      <c r="CR85" s="295">
        <v>6</v>
      </c>
      <c r="CS85" s="295">
        <v>3.9166666666666665</v>
      </c>
      <c r="CT85" s="295">
        <v>3.5833333333333335</v>
      </c>
      <c r="CU85" s="295"/>
      <c r="CV85" s="295"/>
      <c r="CW85" s="295"/>
      <c r="CX85" s="295"/>
      <c r="CY85" s="295"/>
      <c r="CZ85" s="295">
        <f t="shared" si="75"/>
        <v>5.8333333333333339</v>
      </c>
      <c r="DA85" s="295">
        <f t="shared" si="76"/>
        <v>3.75</v>
      </c>
      <c r="DB85" s="295">
        <f t="shared" si="105"/>
        <v>2.0833333333333339</v>
      </c>
      <c r="DC85" s="295"/>
      <c r="DD85" s="295"/>
      <c r="DE85" s="295"/>
      <c r="DF85" s="295"/>
      <c r="DG85" s="361"/>
      <c r="DH85" s="295">
        <f t="shared" si="77"/>
        <v>0</v>
      </c>
      <c r="DI85" s="295">
        <f t="shared" si="77"/>
        <v>0</v>
      </c>
      <c r="DJ85" s="295">
        <f t="shared" si="78"/>
        <v>0</v>
      </c>
      <c r="DK85" s="295">
        <f t="shared" si="79"/>
        <v>0</v>
      </c>
      <c r="DL85" s="295">
        <f t="shared" si="79"/>
        <v>0</v>
      </c>
      <c r="DM85" s="295">
        <f t="shared" si="80"/>
        <v>0</v>
      </c>
      <c r="DN85" s="295">
        <f t="shared" si="81"/>
        <v>0</v>
      </c>
      <c r="DO85" s="295">
        <f t="shared" si="82"/>
        <v>0.31756042929152134</v>
      </c>
      <c r="DP85" s="295">
        <f t="shared" si="82"/>
        <v>0</v>
      </c>
      <c r="DQ85" s="295">
        <f t="shared" si="82"/>
        <v>0.55481103298007151</v>
      </c>
      <c r="DR85" s="295">
        <f t="shared" si="82"/>
        <v>0</v>
      </c>
      <c r="DS85" s="295">
        <f t="shared" si="83"/>
        <v>0.2180928655678982</v>
      </c>
      <c r="DT85" s="295">
        <f t="shared" si="84"/>
        <v>0</v>
      </c>
      <c r="DU85" s="295">
        <f t="shared" si="84"/>
        <v>0</v>
      </c>
      <c r="DV85" s="295">
        <f t="shared" si="84"/>
        <v>0</v>
      </c>
      <c r="DW85" s="295">
        <f t="shared" si="84"/>
        <v>0</v>
      </c>
      <c r="DX85" s="295">
        <f t="shared" si="85"/>
        <v>0</v>
      </c>
      <c r="DY85" s="295">
        <f t="shared" si="86"/>
        <v>0.2180928655678982</v>
      </c>
      <c r="DZ85" s="361"/>
      <c r="EA85" s="290">
        <f t="shared" si="106"/>
        <v>0</v>
      </c>
      <c r="EB85" s="290">
        <f t="shared" si="107"/>
        <v>0</v>
      </c>
      <c r="EC85" s="290">
        <f t="shared" si="89"/>
        <v>0</v>
      </c>
      <c r="ED85" s="290">
        <f t="shared" si="90"/>
        <v>0</v>
      </c>
      <c r="EE85" s="290">
        <f t="shared" si="91"/>
        <v>2.5</v>
      </c>
      <c r="EF85" s="290">
        <f t="shared" si="92"/>
        <v>0</v>
      </c>
      <c r="EG85" s="290">
        <f t="shared" si="93"/>
        <v>7.5</v>
      </c>
      <c r="EH85" s="290">
        <f t="shared" si="94"/>
        <v>0</v>
      </c>
      <c r="EI85" s="290">
        <f t="shared" si="95"/>
        <v>0</v>
      </c>
      <c r="EJ85" s="290">
        <f t="shared" si="96"/>
        <v>0</v>
      </c>
      <c r="EK85" s="290">
        <f t="shared" si="97"/>
        <v>0</v>
      </c>
      <c r="EL85" s="290">
        <f t="shared" si="98"/>
        <v>0</v>
      </c>
      <c r="EN85" s="290">
        <v>20</v>
      </c>
      <c r="EO85" s="290">
        <v>0</v>
      </c>
      <c r="EP85" s="290">
        <v>0</v>
      </c>
      <c r="EQ85" s="290">
        <v>0</v>
      </c>
      <c r="ER85" s="290">
        <v>0</v>
      </c>
      <c r="ES85" s="290">
        <v>20</v>
      </c>
      <c r="ET85" s="290">
        <v>0</v>
      </c>
      <c r="EU85" s="290">
        <v>0</v>
      </c>
      <c r="EV85" s="290">
        <v>0</v>
      </c>
      <c r="EW85" s="290">
        <v>0</v>
      </c>
      <c r="EY85" s="290">
        <v>20</v>
      </c>
      <c r="EZ85" s="290">
        <v>1</v>
      </c>
      <c r="FA85" s="290">
        <v>0</v>
      </c>
      <c r="FB85" s="290">
        <v>20</v>
      </c>
      <c r="FC85" s="290">
        <v>0</v>
      </c>
      <c r="FD85" s="290">
        <v>0</v>
      </c>
      <c r="FE85" s="290">
        <v>20</v>
      </c>
      <c r="FF85" s="290">
        <v>1</v>
      </c>
      <c r="FG85" s="290">
        <v>0</v>
      </c>
      <c r="FH85" s="290">
        <v>20</v>
      </c>
      <c r="FI85" s="290">
        <v>2</v>
      </c>
      <c r="FJ85" s="290">
        <v>0</v>
      </c>
      <c r="FL85" s="290">
        <v>20</v>
      </c>
      <c r="FM85" s="290">
        <v>0</v>
      </c>
      <c r="FN85" s="290">
        <v>0</v>
      </c>
      <c r="FO85" s="290">
        <v>20</v>
      </c>
      <c r="FP85" s="290">
        <v>0</v>
      </c>
      <c r="FQ85" s="290">
        <v>0</v>
      </c>
      <c r="FR85" s="290">
        <v>20</v>
      </c>
      <c r="FS85" s="290">
        <v>0</v>
      </c>
      <c r="FT85" s="290">
        <v>0</v>
      </c>
      <c r="FU85" s="290">
        <v>20</v>
      </c>
      <c r="FV85" s="290">
        <v>0</v>
      </c>
      <c r="FW85" s="290">
        <v>0</v>
      </c>
      <c r="FX85" s="398"/>
    </row>
    <row r="86" spans="1:180" ht="15">
      <c r="A86" s="289" t="s">
        <v>1133</v>
      </c>
      <c r="B86" s="290">
        <v>11</v>
      </c>
      <c r="C86" s="300">
        <v>11</v>
      </c>
      <c r="D86" s="302" t="s">
        <v>1188</v>
      </c>
      <c r="E86" s="295" t="s">
        <v>92</v>
      </c>
      <c r="F86" s="285"/>
      <c r="G86" s="295" t="s">
        <v>704</v>
      </c>
      <c r="H86" s="285" t="s">
        <v>1204</v>
      </c>
      <c r="I86" s="295" t="s">
        <v>1223</v>
      </c>
      <c r="J86" s="301" t="s">
        <v>569</v>
      </c>
      <c r="K86" s="295" t="s">
        <v>1243</v>
      </c>
      <c r="L86" s="334" t="s">
        <v>1264</v>
      </c>
      <c r="AA86" s="361"/>
      <c r="AO86" s="361"/>
      <c r="BB86" s="361"/>
      <c r="BZ86" s="361"/>
      <c r="CA86" s="355">
        <v>5.3076923076923075</v>
      </c>
      <c r="CB86" s="295">
        <v>5.5384615384615383</v>
      </c>
      <c r="CC86" s="295">
        <v>3.1538461538461537</v>
      </c>
      <c r="CD86" s="295">
        <v>2.3846153846153846</v>
      </c>
      <c r="CE86" s="295">
        <v>4.1538461538461542</v>
      </c>
      <c r="CF86" s="295">
        <v>5.4615384615384617</v>
      </c>
      <c r="CG86" s="295">
        <v>2.6923076923076925</v>
      </c>
      <c r="CH86" s="295">
        <v>3.3076923076923075</v>
      </c>
      <c r="CI86" s="295"/>
      <c r="CJ86" s="295">
        <f t="shared" si="99"/>
        <v>5.4230769230769234</v>
      </c>
      <c r="CK86" s="295">
        <f t="shared" si="100"/>
        <v>2.7692307692307692</v>
      </c>
      <c r="CL86" s="292">
        <f t="shared" si="101"/>
        <v>2.6538461538461542</v>
      </c>
      <c r="CM86" s="295">
        <f t="shared" si="102"/>
        <v>4.8076923076923084</v>
      </c>
      <c r="CN86" s="295">
        <f t="shared" si="103"/>
        <v>3</v>
      </c>
      <c r="CO86" s="295">
        <f t="shared" si="104"/>
        <v>1.8076923076923084</v>
      </c>
      <c r="CP86" s="361"/>
      <c r="CQ86" s="355">
        <v>4.583333333333333</v>
      </c>
      <c r="CR86" s="295">
        <v>5.5</v>
      </c>
      <c r="CS86" s="295">
        <v>1.5833333333333333</v>
      </c>
      <c r="CT86" s="295">
        <v>1.6666666666666667</v>
      </c>
      <c r="CU86" s="295"/>
      <c r="CV86" s="295"/>
      <c r="CW86" s="295"/>
      <c r="CX86" s="295"/>
      <c r="CY86" s="295"/>
      <c r="CZ86" s="295">
        <f t="shared" si="75"/>
        <v>5.0416666666666661</v>
      </c>
      <c r="DA86" s="295">
        <f t="shared" si="76"/>
        <v>1.625</v>
      </c>
      <c r="DB86" s="295">
        <f t="shared" si="105"/>
        <v>3.4166666666666661</v>
      </c>
      <c r="DC86" s="295"/>
      <c r="DD86" s="295"/>
      <c r="DE86" s="295"/>
      <c r="DF86" s="295"/>
      <c r="DG86" s="361"/>
      <c r="DH86" s="295">
        <f t="shared" si="77"/>
        <v>0</v>
      </c>
      <c r="DI86" s="295">
        <f t="shared" si="77"/>
        <v>0.31756042929152134</v>
      </c>
      <c r="DJ86" s="295">
        <f t="shared" si="78"/>
        <v>0.15878021464576067</v>
      </c>
      <c r="DK86" s="295">
        <f t="shared" si="79"/>
        <v>0</v>
      </c>
      <c r="DL86" s="295">
        <f t="shared" si="79"/>
        <v>0</v>
      </c>
      <c r="DM86" s="295">
        <f t="shared" si="80"/>
        <v>0</v>
      </c>
      <c r="DN86" s="295">
        <f t="shared" si="81"/>
        <v>0.15878021464576067</v>
      </c>
      <c r="DO86" s="295">
        <f t="shared" si="82"/>
        <v>0</v>
      </c>
      <c r="DP86" s="295">
        <f t="shared" si="82"/>
        <v>0</v>
      </c>
      <c r="DQ86" s="295">
        <f t="shared" si="82"/>
        <v>0</v>
      </c>
      <c r="DR86" s="295">
        <f t="shared" si="82"/>
        <v>0</v>
      </c>
      <c r="DS86" s="295">
        <f t="shared" si="83"/>
        <v>0</v>
      </c>
      <c r="DT86" s="295">
        <f t="shared" si="84"/>
        <v>0</v>
      </c>
      <c r="DU86" s="295">
        <f t="shared" si="84"/>
        <v>0</v>
      </c>
      <c r="DV86" s="295">
        <f t="shared" si="84"/>
        <v>0</v>
      </c>
      <c r="DW86" s="295">
        <f t="shared" si="84"/>
        <v>0</v>
      </c>
      <c r="DX86" s="295">
        <f t="shared" si="85"/>
        <v>0</v>
      </c>
      <c r="DY86" s="295">
        <f t="shared" si="86"/>
        <v>0</v>
      </c>
      <c r="DZ86" s="361"/>
      <c r="EA86" s="290">
        <f t="shared" si="106"/>
        <v>0</v>
      </c>
      <c r="EB86" s="290">
        <f t="shared" si="107"/>
        <v>2.5</v>
      </c>
      <c r="EC86" s="290">
        <f t="shared" si="89"/>
        <v>0</v>
      </c>
      <c r="ED86" s="290">
        <f t="shared" si="90"/>
        <v>0</v>
      </c>
      <c r="EE86" s="290">
        <f t="shared" si="91"/>
        <v>0</v>
      </c>
      <c r="EF86" s="290">
        <f t="shared" si="92"/>
        <v>0</v>
      </c>
      <c r="EG86" s="290">
        <f t="shared" si="93"/>
        <v>0</v>
      </c>
      <c r="EH86" s="290">
        <f t="shared" si="94"/>
        <v>0</v>
      </c>
      <c r="EI86" s="290">
        <f t="shared" si="95"/>
        <v>0</v>
      </c>
      <c r="EJ86" s="290">
        <f t="shared" si="96"/>
        <v>0</v>
      </c>
      <c r="EK86" s="290">
        <f t="shared" si="97"/>
        <v>0</v>
      </c>
      <c r="EL86" s="290">
        <f t="shared" si="98"/>
        <v>0</v>
      </c>
      <c r="EN86" s="290">
        <v>20</v>
      </c>
      <c r="EO86" s="290">
        <v>0</v>
      </c>
      <c r="EP86" s="290">
        <v>0</v>
      </c>
      <c r="EQ86" s="290">
        <v>0</v>
      </c>
      <c r="ER86" s="290">
        <v>0</v>
      </c>
      <c r="ES86" s="290">
        <v>20</v>
      </c>
      <c r="ET86" s="290">
        <v>0</v>
      </c>
      <c r="EU86" s="290">
        <v>1</v>
      </c>
      <c r="EV86" s="290">
        <v>0</v>
      </c>
      <c r="EW86" s="290">
        <v>0</v>
      </c>
      <c r="EY86" s="290">
        <v>20</v>
      </c>
      <c r="EZ86" s="290">
        <v>0</v>
      </c>
      <c r="FA86" s="290">
        <v>0</v>
      </c>
      <c r="FB86" s="290">
        <v>20</v>
      </c>
      <c r="FC86" s="290">
        <v>0</v>
      </c>
      <c r="FD86" s="290">
        <v>0</v>
      </c>
      <c r="FE86" s="290">
        <v>20</v>
      </c>
      <c r="FF86" s="290">
        <v>0</v>
      </c>
      <c r="FG86" s="290">
        <v>0</v>
      </c>
      <c r="FH86" s="290">
        <v>20</v>
      </c>
      <c r="FI86" s="290">
        <v>0</v>
      </c>
      <c r="FJ86" s="290">
        <v>0</v>
      </c>
      <c r="FL86" s="290">
        <v>20</v>
      </c>
      <c r="FM86" s="290">
        <v>0</v>
      </c>
      <c r="FN86" s="290">
        <v>0</v>
      </c>
      <c r="FO86" s="290">
        <v>20</v>
      </c>
      <c r="FP86" s="290">
        <v>0</v>
      </c>
      <c r="FQ86" s="290">
        <v>0</v>
      </c>
      <c r="FR86" s="290">
        <v>20</v>
      </c>
      <c r="FS86" s="290">
        <v>0</v>
      </c>
      <c r="FT86" s="290">
        <v>0</v>
      </c>
      <c r="FU86" s="290">
        <v>20</v>
      </c>
      <c r="FV86" s="290">
        <v>0</v>
      </c>
      <c r="FW86" s="290">
        <v>0</v>
      </c>
      <c r="FX86" s="398"/>
    </row>
    <row r="87" spans="1:180" ht="15">
      <c r="A87" s="289" t="s">
        <v>1133</v>
      </c>
      <c r="B87" s="290">
        <v>12</v>
      </c>
      <c r="C87" s="300">
        <v>12</v>
      </c>
      <c r="D87" s="302" t="s">
        <v>1189</v>
      </c>
      <c r="E87" s="295" t="s">
        <v>92</v>
      </c>
      <c r="F87" s="285"/>
      <c r="G87" s="295" t="s">
        <v>734</v>
      </c>
      <c r="H87" s="285" t="s">
        <v>1205</v>
      </c>
      <c r="I87" s="295" t="s">
        <v>1224</v>
      </c>
      <c r="J87" s="301" t="s">
        <v>737</v>
      </c>
      <c r="K87" s="295" t="s">
        <v>1244</v>
      </c>
      <c r="L87" s="334" t="s">
        <v>1265</v>
      </c>
      <c r="AA87" s="361"/>
      <c r="AO87" s="361"/>
      <c r="BB87" s="361"/>
      <c r="BZ87" s="361"/>
      <c r="CA87" s="355">
        <v>3.9230769230769229</v>
      </c>
      <c r="CB87" s="295">
        <v>3.7692307692307692</v>
      </c>
      <c r="CC87" s="295">
        <v>6.4615384615384617</v>
      </c>
      <c r="CD87" s="295">
        <v>7.0769230769230766</v>
      </c>
      <c r="CE87" s="295">
        <v>2.4615384615384617</v>
      </c>
      <c r="CF87" s="295">
        <v>3.75</v>
      </c>
      <c r="CG87" s="295">
        <v>6.9230769230769234</v>
      </c>
      <c r="CH87" s="295">
        <v>6.615384615384615</v>
      </c>
      <c r="CI87" s="295"/>
      <c r="CJ87" s="295">
        <f t="shared" si="99"/>
        <v>3.8461538461538458</v>
      </c>
      <c r="CK87" s="295">
        <f t="shared" si="100"/>
        <v>6.7692307692307692</v>
      </c>
      <c r="CL87" s="292">
        <f t="shared" si="101"/>
        <v>-2.9230769230769234</v>
      </c>
      <c r="CM87" s="295">
        <f t="shared" si="102"/>
        <v>3.1057692307692308</v>
      </c>
      <c r="CN87" s="295">
        <f t="shared" si="103"/>
        <v>6.7692307692307692</v>
      </c>
      <c r="CO87" s="295">
        <f t="shared" si="104"/>
        <v>-3.6634615384615383</v>
      </c>
      <c r="CP87" s="361"/>
      <c r="CQ87" s="355">
        <v>4.75</v>
      </c>
      <c r="CR87" s="295">
        <v>4.166666666666667</v>
      </c>
      <c r="CS87" s="295">
        <v>5.333333333333333</v>
      </c>
      <c r="CT87" s="295">
        <v>5.166666666666667</v>
      </c>
      <c r="CU87" s="295"/>
      <c r="CV87" s="295"/>
      <c r="CW87" s="295"/>
      <c r="CX87" s="295"/>
      <c r="CY87" s="295"/>
      <c r="CZ87" s="295">
        <f t="shared" si="75"/>
        <v>4.4583333333333339</v>
      </c>
      <c r="DA87" s="295">
        <f t="shared" si="76"/>
        <v>5.25</v>
      </c>
      <c r="DB87" s="295">
        <f t="shared" si="105"/>
        <v>-0.79166666666666607</v>
      </c>
      <c r="DC87" s="295"/>
      <c r="DD87" s="295"/>
      <c r="DE87" s="295"/>
      <c r="DF87" s="295"/>
      <c r="DG87" s="361"/>
      <c r="DH87" s="295">
        <f t="shared" si="77"/>
        <v>0</v>
      </c>
      <c r="DI87" s="295">
        <f t="shared" si="77"/>
        <v>0</v>
      </c>
      <c r="DJ87" s="295">
        <f t="shared" si="78"/>
        <v>0</v>
      </c>
      <c r="DK87" s="295">
        <f t="shared" si="79"/>
        <v>0</v>
      </c>
      <c r="DL87" s="295">
        <f t="shared" si="79"/>
        <v>0</v>
      </c>
      <c r="DM87" s="295">
        <f t="shared" si="80"/>
        <v>0</v>
      </c>
      <c r="DN87" s="295">
        <f t="shared" si="81"/>
        <v>0</v>
      </c>
      <c r="DO87" s="295">
        <f t="shared" si="82"/>
        <v>0</v>
      </c>
      <c r="DP87" s="295">
        <f t="shared" si="82"/>
        <v>0</v>
      </c>
      <c r="DQ87" s="295">
        <f t="shared" si="82"/>
        <v>0</v>
      </c>
      <c r="DR87" s="295">
        <f t="shared" si="82"/>
        <v>0</v>
      </c>
      <c r="DS87" s="295">
        <f t="shared" si="83"/>
        <v>0</v>
      </c>
      <c r="DT87" s="295">
        <f t="shared" si="84"/>
        <v>0</v>
      </c>
      <c r="DU87" s="295">
        <f t="shared" si="84"/>
        <v>0</v>
      </c>
      <c r="DV87" s="295">
        <f t="shared" si="84"/>
        <v>0</v>
      </c>
      <c r="DW87" s="295">
        <f t="shared" si="84"/>
        <v>0</v>
      </c>
      <c r="DX87" s="295">
        <f t="shared" si="85"/>
        <v>0</v>
      </c>
      <c r="DY87" s="295">
        <f t="shared" si="86"/>
        <v>0</v>
      </c>
      <c r="DZ87" s="361"/>
      <c r="EA87" s="290">
        <f t="shared" si="106"/>
        <v>0</v>
      </c>
      <c r="EB87" s="290">
        <f t="shared" si="107"/>
        <v>0</v>
      </c>
      <c r="EC87" s="290">
        <f t="shared" si="89"/>
        <v>0</v>
      </c>
      <c r="ED87" s="290">
        <f t="shared" si="90"/>
        <v>0</v>
      </c>
      <c r="EE87" s="290">
        <f t="shared" si="91"/>
        <v>0</v>
      </c>
      <c r="EF87" s="290">
        <f t="shared" si="92"/>
        <v>0</v>
      </c>
      <c r="EG87" s="290">
        <f t="shared" si="93"/>
        <v>0</v>
      </c>
      <c r="EH87" s="290">
        <f t="shared" si="94"/>
        <v>0</v>
      </c>
      <c r="EI87" s="290">
        <f t="shared" si="95"/>
        <v>0</v>
      </c>
      <c r="EJ87" s="290">
        <f t="shared" si="96"/>
        <v>0</v>
      </c>
      <c r="EK87" s="290">
        <f t="shared" si="97"/>
        <v>0</v>
      </c>
      <c r="EL87" s="290">
        <f t="shared" si="98"/>
        <v>0</v>
      </c>
      <c r="EN87" s="290">
        <v>20</v>
      </c>
      <c r="EO87" s="290">
        <v>0</v>
      </c>
      <c r="EP87" s="290">
        <v>0</v>
      </c>
      <c r="EQ87" s="290">
        <v>0</v>
      </c>
      <c r="ER87" s="290">
        <v>0</v>
      </c>
      <c r="ES87" s="290">
        <v>20</v>
      </c>
      <c r="ET87" s="290">
        <v>0</v>
      </c>
      <c r="EU87" s="290">
        <v>0</v>
      </c>
      <c r="EV87" s="290">
        <v>0</v>
      </c>
      <c r="EW87" s="290">
        <v>0</v>
      </c>
      <c r="EY87" s="290">
        <v>20</v>
      </c>
      <c r="EZ87" s="290">
        <v>0</v>
      </c>
      <c r="FA87" s="290">
        <v>0</v>
      </c>
      <c r="FB87" s="290">
        <v>20</v>
      </c>
      <c r="FC87" s="290">
        <v>0</v>
      </c>
      <c r="FD87" s="290">
        <v>0</v>
      </c>
      <c r="FE87" s="290">
        <v>20</v>
      </c>
      <c r="FF87" s="290">
        <v>0</v>
      </c>
      <c r="FG87" s="290">
        <v>0</v>
      </c>
      <c r="FH87" s="290">
        <v>20</v>
      </c>
      <c r="FI87" s="290">
        <v>0</v>
      </c>
      <c r="FJ87" s="290">
        <v>0</v>
      </c>
      <c r="FL87" s="290">
        <v>20</v>
      </c>
      <c r="FM87" s="290">
        <v>0</v>
      </c>
      <c r="FN87" s="290">
        <v>0</v>
      </c>
      <c r="FO87" s="290">
        <v>20</v>
      </c>
      <c r="FP87" s="290">
        <v>0</v>
      </c>
      <c r="FQ87" s="290">
        <v>0</v>
      </c>
      <c r="FR87" s="290">
        <v>20</v>
      </c>
      <c r="FS87" s="290">
        <v>0</v>
      </c>
      <c r="FT87" s="290">
        <v>0</v>
      </c>
      <c r="FU87" s="290">
        <v>20</v>
      </c>
      <c r="FV87" s="290">
        <v>0</v>
      </c>
      <c r="FW87" s="290">
        <v>0</v>
      </c>
      <c r="FX87" s="398"/>
    </row>
    <row r="88" spans="1:180" ht="15">
      <c r="A88" s="289" t="s">
        <v>1133</v>
      </c>
      <c r="B88" s="290">
        <v>13</v>
      </c>
      <c r="C88" s="300">
        <v>13</v>
      </c>
      <c r="D88" s="302" t="s">
        <v>255</v>
      </c>
      <c r="E88" s="295" t="s">
        <v>92</v>
      </c>
      <c r="F88" s="285"/>
      <c r="G88" s="295" t="s">
        <v>740</v>
      </c>
      <c r="H88" s="285" t="s">
        <v>429</v>
      </c>
      <c r="I88" s="295" t="s">
        <v>430</v>
      </c>
      <c r="J88" s="301" t="s">
        <v>284</v>
      </c>
      <c r="K88" s="295" t="s">
        <v>1245</v>
      </c>
      <c r="L88" s="334" t="s">
        <v>1266</v>
      </c>
      <c r="AA88" s="361"/>
      <c r="AO88" s="361"/>
      <c r="BB88" s="361"/>
      <c r="BZ88" s="361"/>
      <c r="CA88" s="355">
        <v>6.8461538461538458</v>
      </c>
      <c r="CB88" s="295">
        <v>7.2307692307692308</v>
      </c>
      <c r="CC88" s="295">
        <v>3.5384615384615383</v>
      </c>
      <c r="CD88" s="295">
        <v>3.1538461538461537</v>
      </c>
      <c r="CE88" s="295">
        <v>7</v>
      </c>
      <c r="CF88" s="295">
        <v>6.5384615384615383</v>
      </c>
      <c r="CG88" s="295">
        <v>2.9230769230769229</v>
      </c>
      <c r="CH88" s="295">
        <v>2.7692307692307692</v>
      </c>
      <c r="CI88" s="295"/>
      <c r="CJ88" s="295">
        <f t="shared" si="99"/>
        <v>7.0384615384615383</v>
      </c>
      <c r="CK88" s="295">
        <f t="shared" si="100"/>
        <v>3.3461538461538458</v>
      </c>
      <c r="CL88" s="292">
        <f t="shared" si="101"/>
        <v>3.6923076923076925</v>
      </c>
      <c r="CM88" s="295">
        <f t="shared" si="102"/>
        <v>6.7692307692307692</v>
      </c>
      <c r="CN88" s="295">
        <f t="shared" si="103"/>
        <v>2.8461538461538458</v>
      </c>
      <c r="CO88" s="295">
        <f t="shared" si="104"/>
        <v>3.9230769230769234</v>
      </c>
      <c r="CP88" s="361"/>
      <c r="CQ88" s="355">
        <v>5.75</v>
      </c>
      <c r="CR88" s="295">
        <v>5.916666666666667</v>
      </c>
      <c r="CS88" s="295">
        <v>2</v>
      </c>
      <c r="CT88" s="295">
        <v>2.4166666666666665</v>
      </c>
      <c r="CU88" s="295"/>
      <c r="CV88" s="295"/>
      <c r="CW88" s="295"/>
      <c r="CX88" s="295"/>
      <c r="CY88" s="295"/>
      <c r="CZ88" s="295">
        <f t="shared" si="75"/>
        <v>5.8333333333333339</v>
      </c>
      <c r="DA88" s="295">
        <f t="shared" si="76"/>
        <v>2.208333333333333</v>
      </c>
      <c r="DB88" s="295">
        <f t="shared" si="105"/>
        <v>3.6250000000000009</v>
      </c>
      <c r="DC88" s="295"/>
      <c r="DD88" s="295"/>
      <c r="DE88" s="295"/>
      <c r="DF88" s="295"/>
      <c r="DG88" s="361"/>
      <c r="DH88" s="295">
        <f t="shared" si="77"/>
        <v>0.45102681179626242</v>
      </c>
      <c r="DI88" s="295">
        <f t="shared" si="77"/>
        <v>0</v>
      </c>
      <c r="DJ88" s="295">
        <f t="shared" si="78"/>
        <v>0.22551340589813121</v>
      </c>
      <c r="DK88" s="295">
        <f t="shared" si="79"/>
        <v>0</v>
      </c>
      <c r="DL88" s="295">
        <f t="shared" si="79"/>
        <v>0</v>
      </c>
      <c r="DM88" s="295">
        <f t="shared" si="80"/>
        <v>0</v>
      </c>
      <c r="DN88" s="295">
        <f t="shared" si="81"/>
        <v>0.22551340589813121</v>
      </c>
      <c r="DO88" s="295">
        <f t="shared" si="82"/>
        <v>0.45102681179626242</v>
      </c>
      <c r="DP88" s="295">
        <f t="shared" si="82"/>
        <v>0</v>
      </c>
      <c r="DQ88" s="295">
        <f t="shared" si="82"/>
        <v>0</v>
      </c>
      <c r="DR88" s="295">
        <f t="shared" si="82"/>
        <v>0</v>
      </c>
      <c r="DS88" s="295">
        <f t="shared" si="83"/>
        <v>0.1127567029490656</v>
      </c>
      <c r="DT88" s="295">
        <f t="shared" si="84"/>
        <v>0</v>
      </c>
      <c r="DU88" s="295">
        <f t="shared" si="84"/>
        <v>0</v>
      </c>
      <c r="DV88" s="295">
        <f t="shared" si="84"/>
        <v>0</v>
      </c>
      <c r="DW88" s="295">
        <f t="shared" si="84"/>
        <v>0</v>
      </c>
      <c r="DX88" s="295">
        <f t="shared" si="85"/>
        <v>0</v>
      </c>
      <c r="DY88" s="295">
        <f t="shared" si="86"/>
        <v>0.1127567029490656</v>
      </c>
      <c r="DZ88" s="361"/>
      <c r="EA88" s="290">
        <f t="shared" si="106"/>
        <v>5</v>
      </c>
      <c r="EB88" s="290">
        <f t="shared" si="107"/>
        <v>0</v>
      </c>
      <c r="EC88" s="290">
        <f t="shared" si="89"/>
        <v>0</v>
      </c>
      <c r="ED88" s="290">
        <f t="shared" si="90"/>
        <v>0</v>
      </c>
      <c r="EE88" s="290">
        <f t="shared" si="91"/>
        <v>5</v>
      </c>
      <c r="EF88" s="290">
        <f t="shared" si="92"/>
        <v>0</v>
      </c>
      <c r="EG88" s="290">
        <f t="shared" si="93"/>
        <v>0</v>
      </c>
      <c r="EH88" s="290">
        <f t="shared" si="94"/>
        <v>0</v>
      </c>
      <c r="EI88" s="290">
        <f t="shared" si="95"/>
        <v>0</v>
      </c>
      <c r="EJ88" s="290">
        <f t="shared" si="96"/>
        <v>0</v>
      </c>
      <c r="EK88" s="290">
        <f t="shared" si="97"/>
        <v>0</v>
      </c>
      <c r="EL88" s="290">
        <f t="shared" si="98"/>
        <v>0</v>
      </c>
      <c r="EN88" s="290">
        <v>20</v>
      </c>
      <c r="EO88" s="290">
        <v>0</v>
      </c>
      <c r="EP88" s="290">
        <v>0</v>
      </c>
      <c r="EQ88" s="290">
        <v>0</v>
      </c>
      <c r="ER88" s="290">
        <v>0</v>
      </c>
      <c r="ES88" s="290">
        <v>20</v>
      </c>
      <c r="ET88" s="290">
        <v>2</v>
      </c>
      <c r="EU88" s="290">
        <v>0</v>
      </c>
      <c r="EV88" s="290">
        <v>0</v>
      </c>
      <c r="EW88" s="290">
        <v>0</v>
      </c>
      <c r="EY88" s="290">
        <v>20</v>
      </c>
      <c r="EZ88" s="290">
        <v>0</v>
      </c>
      <c r="FA88" s="290">
        <v>0</v>
      </c>
      <c r="FB88" s="290">
        <v>20</v>
      </c>
      <c r="FC88" s="290">
        <v>2</v>
      </c>
      <c r="FD88" s="290">
        <v>0</v>
      </c>
      <c r="FE88" s="290">
        <v>20</v>
      </c>
      <c r="FF88" s="290">
        <v>0</v>
      </c>
      <c r="FG88" s="290">
        <v>0</v>
      </c>
      <c r="FH88" s="290">
        <v>20</v>
      </c>
      <c r="FI88" s="290">
        <v>0</v>
      </c>
      <c r="FJ88" s="290">
        <v>0</v>
      </c>
      <c r="FL88" s="290">
        <v>20</v>
      </c>
      <c r="FM88" s="290">
        <v>0</v>
      </c>
      <c r="FN88" s="290">
        <v>0</v>
      </c>
      <c r="FO88" s="290">
        <v>20</v>
      </c>
      <c r="FP88" s="290">
        <v>0</v>
      </c>
      <c r="FQ88" s="290">
        <v>0</v>
      </c>
      <c r="FR88" s="290">
        <v>20</v>
      </c>
      <c r="FS88" s="290">
        <v>0</v>
      </c>
      <c r="FT88" s="290">
        <v>0</v>
      </c>
      <c r="FU88" s="290">
        <v>20</v>
      </c>
      <c r="FV88" s="290">
        <v>0</v>
      </c>
      <c r="FW88" s="290">
        <v>0</v>
      </c>
      <c r="FX88" s="398"/>
    </row>
    <row r="89" spans="1:180" ht="15">
      <c r="A89" s="289" t="s">
        <v>1133</v>
      </c>
      <c r="B89" s="290">
        <v>14</v>
      </c>
      <c r="C89" s="300">
        <v>14</v>
      </c>
      <c r="D89" s="302" t="s">
        <v>301</v>
      </c>
      <c r="E89" s="295" t="s">
        <v>92</v>
      </c>
      <c r="F89" s="285"/>
      <c r="G89" s="295" t="s">
        <v>438</v>
      </c>
      <c r="H89" s="285" t="s">
        <v>1206</v>
      </c>
      <c r="I89" s="295" t="s">
        <v>1225</v>
      </c>
      <c r="J89" s="301" t="s">
        <v>747</v>
      </c>
      <c r="K89" s="295" t="s">
        <v>342</v>
      </c>
      <c r="L89" s="334" t="s">
        <v>343</v>
      </c>
      <c r="AA89" s="361"/>
      <c r="AO89" s="361"/>
      <c r="BB89" s="361"/>
      <c r="BZ89" s="361"/>
      <c r="CA89" s="355">
        <v>5.8461538461538458</v>
      </c>
      <c r="CB89" s="295">
        <v>7</v>
      </c>
      <c r="CC89" s="295">
        <v>6.5384615384615383</v>
      </c>
      <c r="CD89" s="295">
        <v>7.1538461538461542</v>
      </c>
      <c r="CE89" s="295">
        <v>6.1538461538461542</v>
      </c>
      <c r="CF89" s="295">
        <v>6.7692307692307692</v>
      </c>
      <c r="CG89" s="295">
        <v>7</v>
      </c>
      <c r="CH89" s="295">
        <v>6.6923076923076925</v>
      </c>
      <c r="CI89" s="295"/>
      <c r="CJ89" s="295">
        <f t="shared" si="99"/>
        <v>6.4230769230769234</v>
      </c>
      <c r="CK89" s="295">
        <f t="shared" si="100"/>
        <v>6.8461538461538467</v>
      </c>
      <c r="CL89" s="292">
        <f t="shared" si="101"/>
        <v>-0.42307692307692335</v>
      </c>
      <c r="CM89" s="295">
        <f t="shared" si="102"/>
        <v>6.4615384615384617</v>
      </c>
      <c r="CN89" s="295">
        <f t="shared" si="103"/>
        <v>6.8461538461538467</v>
      </c>
      <c r="CO89" s="295">
        <f t="shared" si="104"/>
        <v>-0.38461538461538503</v>
      </c>
      <c r="CP89" s="361"/>
      <c r="CQ89" s="355">
        <v>5.416666666666667</v>
      </c>
      <c r="CR89" s="295">
        <v>5.2727272727272725</v>
      </c>
      <c r="CS89" s="295">
        <v>2.75</v>
      </c>
      <c r="CT89" s="295">
        <v>3.6666666666666665</v>
      </c>
      <c r="CU89" s="295"/>
      <c r="CV89" s="295"/>
      <c r="CW89" s="295"/>
      <c r="CX89" s="295"/>
      <c r="CY89" s="295"/>
      <c r="CZ89" s="295">
        <f t="shared" si="75"/>
        <v>5.3446969696969697</v>
      </c>
      <c r="DA89" s="295">
        <f t="shared" si="76"/>
        <v>3.208333333333333</v>
      </c>
      <c r="DB89" s="295">
        <f t="shared" si="105"/>
        <v>2.1363636363636367</v>
      </c>
      <c r="DC89" s="295"/>
      <c r="DD89" s="295"/>
      <c r="DE89" s="295"/>
      <c r="DF89" s="295"/>
      <c r="DG89" s="361"/>
      <c r="DH89" s="295">
        <f t="shared" si="77"/>
        <v>0</v>
      </c>
      <c r="DI89" s="295">
        <f t="shared" si="77"/>
        <v>0</v>
      </c>
      <c r="DJ89" s="295">
        <f t="shared" si="78"/>
        <v>0</v>
      </c>
      <c r="DK89" s="295">
        <f t="shared" si="79"/>
        <v>0.45102681179626242</v>
      </c>
      <c r="DL89" s="295">
        <f t="shared" si="79"/>
        <v>0</v>
      </c>
      <c r="DM89" s="295">
        <f t="shared" si="80"/>
        <v>0.22551340589813121</v>
      </c>
      <c r="DN89" s="295">
        <f t="shared" si="81"/>
        <v>-0.22551340589813121</v>
      </c>
      <c r="DO89" s="295">
        <f t="shared" si="82"/>
        <v>0</v>
      </c>
      <c r="DP89" s="295">
        <f t="shared" si="82"/>
        <v>0</v>
      </c>
      <c r="DQ89" s="295">
        <f t="shared" si="82"/>
        <v>0.55481103298007151</v>
      </c>
      <c r="DR89" s="295">
        <f t="shared" si="82"/>
        <v>0</v>
      </c>
      <c r="DS89" s="295">
        <f t="shared" si="83"/>
        <v>0.13870275824501788</v>
      </c>
      <c r="DT89" s="295">
        <f t="shared" si="84"/>
        <v>0</v>
      </c>
      <c r="DU89" s="295">
        <f t="shared" si="84"/>
        <v>0</v>
      </c>
      <c r="DV89" s="295">
        <f t="shared" si="84"/>
        <v>0</v>
      </c>
      <c r="DW89" s="295">
        <f t="shared" si="84"/>
        <v>0</v>
      </c>
      <c r="DX89" s="295">
        <f t="shared" si="85"/>
        <v>0</v>
      </c>
      <c r="DY89" s="295">
        <f t="shared" si="86"/>
        <v>0.13870275824501788</v>
      </c>
      <c r="DZ89" s="361"/>
      <c r="EA89" s="290">
        <f t="shared" si="106"/>
        <v>0</v>
      </c>
      <c r="EB89" s="290">
        <f t="shared" si="107"/>
        <v>0</v>
      </c>
      <c r="EC89" s="290">
        <f t="shared" si="89"/>
        <v>5</v>
      </c>
      <c r="ED89" s="290">
        <f t="shared" si="90"/>
        <v>0</v>
      </c>
      <c r="EE89" s="290">
        <f t="shared" si="91"/>
        <v>0</v>
      </c>
      <c r="EF89" s="290">
        <f t="shared" si="92"/>
        <v>0</v>
      </c>
      <c r="EG89" s="290">
        <f t="shared" si="93"/>
        <v>7.5</v>
      </c>
      <c r="EH89" s="290">
        <f t="shared" si="94"/>
        <v>0</v>
      </c>
      <c r="EI89" s="290">
        <f t="shared" si="95"/>
        <v>0</v>
      </c>
      <c r="EJ89" s="290">
        <f t="shared" si="96"/>
        <v>0</v>
      </c>
      <c r="EK89" s="290">
        <f t="shared" si="97"/>
        <v>0</v>
      </c>
      <c r="EL89" s="290">
        <f t="shared" si="98"/>
        <v>0</v>
      </c>
      <c r="EN89" s="290">
        <v>20</v>
      </c>
      <c r="EO89" s="290">
        <v>0</v>
      </c>
      <c r="EP89" s="290">
        <v>0</v>
      </c>
      <c r="EQ89" s="290">
        <v>1</v>
      </c>
      <c r="ER89" s="290">
        <v>0</v>
      </c>
      <c r="ES89" s="290">
        <v>20</v>
      </c>
      <c r="ET89" s="290">
        <v>0</v>
      </c>
      <c r="EU89" s="290">
        <v>0</v>
      </c>
      <c r="EV89" s="290">
        <v>1</v>
      </c>
      <c r="EW89" s="290">
        <v>0</v>
      </c>
      <c r="EY89" s="290">
        <v>20</v>
      </c>
      <c r="EZ89" s="290">
        <v>0</v>
      </c>
      <c r="FA89" s="290">
        <v>0</v>
      </c>
      <c r="FB89" s="290">
        <v>20</v>
      </c>
      <c r="FC89" s="290">
        <v>0</v>
      </c>
      <c r="FD89" s="290">
        <v>0</v>
      </c>
      <c r="FE89" s="290">
        <v>20</v>
      </c>
      <c r="FF89" s="290">
        <v>1</v>
      </c>
      <c r="FG89" s="290">
        <v>0</v>
      </c>
      <c r="FH89" s="290">
        <v>20</v>
      </c>
      <c r="FI89" s="290">
        <v>2</v>
      </c>
      <c r="FJ89" s="290">
        <v>0</v>
      </c>
      <c r="FL89" s="290">
        <v>20</v>
      </c>
      <c r="FM89" s="290">
        <v>0</v>
      </c>
      <c r="FN89" s="290">
        <v>0</v>
      </c>
      <c r="FO89" s="290">
        <v>20</v>
      </c>
      <c r="FP89" s="290">
        <v>0</v>
      </c>
      <c r="FQ89" s="290">
        <v>0</v>
      </c>
      <c r="FR89" s="290">
        <v>20</v>
      </c>
      <c r="FS89" s="290">
        <v>0</v>
      </c>
      <c r="FT89" s="290">
        <v>0</v>
      </c>
      <c r="FU89" s="290">
        <v>20</v>
      </c>
      <c r="FV89" s="290">
        <v>0</v>
      </c>
      <c r="FW89" s="290">
        <v>0</v>
      </c>
      <c r="FX89" s="398"/>
    </row>
    <row r="90" spans="1:180" ht="15">
      <c r="A90" s="289" t="s">
        <v>1133</v>
      </c>
      <c r="B90" s="290">
        <v>15</v>
      </c>
      <c r="C90" s="300">
        <v>15</v>
      </c>
      <c r="D90" s="302" t="s">
        <v>1190</v>
      </c>
      <c r="E90" s="295" t="s">
        <v>92</v>
      </c>
      <c r="F90" s="285"/>
      <c r="G90" s="295" t="s">
        <v>750</v>
      </c>
      <c r="H90" s="285" t="s">
        <v>1207</v>
      </c>
      <c r="I90" s="295" t="s">
        <v>1226</v>
      </c>
      <c r="J90" s="301" t="s">
        <v>753</v>
      </c>
      <c r="K90" s="295" t="s">
        <v>1246</v>
      </c>
      <c r="L90" s="334" t="s">
        <v>1267</v>
      </c>
      <c r="AA90" s="361"/>
      <c r="AO90" s="361"/>
      <c r="BB90" s="361"/>
      <c r="BZ90" s="361"/>
      <c r="CA90" s="355">
        <v>4.384615384615385</v>
      </c>
      <c r="CB90" s="295">
        <v>3.5384615384615383</v>
      </c>
      <c r="CC90" s="295">
        <v>5.6923076923076925</v>
      </c>
      <c r="CD90" s="295">
        <v>5.8461538461538458</v>
      </c>
      <c r="CE90" s="295">
        <v>3.6923076923076925</v>
      </c>
      <c r="CF90" s="295">
        <v>4.2307692307692308</v>
      </c>
      <c r="CG90" s="295">
        <v>5.6923076923076925</v>
      </c>
      <c r="CH90" s="295">
        <v>6</v>
      </c>
      <c r="CI90" s="295"/>
      <c r="CJ90" s="295">
        <f t="shared" si="99"/>
        <v>3.9615384615384617</v>
      </c>
      <c r="CK90" s="295">
        <f t="shared" si="100"/>
        <v>5.7692307692307692</v>
      </c>
      <c r="CL90" s="292">
        <f t="shared" si="101"/>
        <v>-1.8076923076923075</v>
      </c>
      <c r="CM90" s="295">
        <f t="shared" si="102"/>
        <v>3.9615384615384617</v>
      </c>
      <c r="CN90" s="295">
        <f t="shared" si="103"/>
        <v>5.8461538461538467</v>
      </c>
      <c r="CO90" s="295">
        <f t="shared" si="104"/>
        <v>-1.884615384615385</v>
      </c>
      <c r="CP90" s="361"/>
      <c r="CQ90" s="355">
        <v>4.5</v>
      </c>
      <c r="CR90" s="295">
        <v>4.25</v>
      </c>
      <c r="CS90" s="295">
        <v>4.166666666666667</v>
      </c>
      <c r="CT90" s="295">
        <v>3.5</v>
      </c>
      <c r="CU90" s="295"/>
      <c r="CV90" s="295"/>
      <c r="CW90" s="295"/>
      <c r="CX90" s="295"/>
      <c r="CY90" s="295"/>
      <c r="CZ90" s="295">
        <f t="shared" si="75"/>
        <v>4.375</v>
      </c>
      <c r="DA90" s="295">
        <f t="shared" si="76"/>
        <v>3.8333333333333335</v>
      </c>
      <c r="DB90" s="295">
        <f t="shared" si="105"/>
        <v>0.54166666666666652</v>
      </c>
      <c r="DC90" s="295"/>
      <c r="DD90" s="295"/>
      <c r="DE90" s="295"/>
      <c r="DF90" s="295"/>
      <c r="DG90" s="361"/>
      <c r="DH90" s="295">
        <f t="shared" si="77"/>
        <v>0</v>
      </c>
      <c r="DI90" s="295">
        <f t="shared" si="77"/>
        <v>0</v>
      </c>
      <c r="DJ90" s="295">
        <f t="shared" si="78"/>
        <v>0</v>
      </c>
      <c r="DK90" s="295">
        <f t="shared" si="79"/>
        <v>0</v>
      </c>
      <c r="DL90" s="295">
        <f t="shared" si="79"/>
        <v>0</v>
      </c>
      <c r="DM90" s="295">
        <f t="shared" si="80"/>
        <v>0</v>
      </c>
      <c r="DN90" s="295">
        <f t="shared" si="81"/>
        <v>0</v>
      </c>
      <c r="DO90" s="295">
        <f t="shared" si="82"/>
        <v>0</v>
      </c>
      <c r="DP90" s="295">
        <f t="shared" si="82"/>
        <v>0</v>
      </c>
      <c r="DQ90" s="295">
        <f t="shared" si="82"/>
        <v>0</v>
      </c>
      <c r="DR90" s="295">
        <f t="shared" si="82"/>
        <v>0</v>
      </c>
      <c r="DS90" s="295">
        <f t="shared" si="83"/>
        <v>0</v>
      </c>
      <c r="DT90" s="295">
        <f t="shared" si="84"/>
        <v>0</v>
      </c>
      <c r="DU90" s="295">
        <f t="shared" si="84"/>
        <v>0</v>
      </c>
      <c r="DV90" s="295">
        <f t="shared" si="84"/>
        <v>0</v>
      </c>
      <c r="DW90" s="295">
        <f t="shared" si="84"/>
        <v>0</v>
      </c>
      <c r="DX90" s="295">
        <f t="shared" si="85"/>
        <v>0</v>
      </c>
      <c r="DY90" s="295">
        <f t="shared" si="86"/>
        <v>0</v>
      </c>
      <c r="DZ90" s="361"/>
      <c r="EA90" s="290">
        <f t="shared" si="106"/>
        <v>0</v>
      </c>
      <c r="EB90" s="290">
        <f t="shared" si="107"/>
        <v>0</v>
      </c>
      <c r="EC90" s="290">
        <f t="shared" si="89"/>
        <v>0</v>
      </c>
      <c r="ED90" s="290">
        <f t="shared" si="90"/>
        <v>0</v>
      </c>
      <c r="EE90" s="290">
        <f t="shared" si="91"/>
        <v>0</v>
      </c>
      <c r="EF90" s="290">
        <f t="shared" si="92"/>
        <v>0</v>
      </c>
      <c r="EG90" s="290">
        <f t="shared" si="93"/>
        <v>0</v>
      </c>
      <c r="EH90" s="290">
        <f t="shared" si="94"/>
        <v>0</v>
      </c>
      <c r="EI90" s="290">
        <f t="shared" si="95"/>
        <v>0</v>
      </c>
      <c r="EJ90" s="290">
        <f t="shared" si="96"/>
        <v>0</v>
      </c>
      <c r="EK90" s="290">
        <f t="shared" si="97"/>
        <v>0</v>
      </c>
      <c r="EL90" s="290">
        <f t="shared" si="98"/>
        <v>0</v>
      </c>
      <c r="EN90" s="290">
        <v>20</v>
      </c>
      <c r="EO90" s="290">
        <v>0</v>
      </c>
      <c r="EP90" s="290">
        <v>0</v>
      </c>
      <c r="EQ90" s="290">
        <v>0</v>
      </c>
      <c r="ER90" s="290">
        <v>0</v>
      </c>
      <c r="ES90" s="290">
        <v>20</v>
      </c>
      <c r="ET90" s="290">
        <v>0</v>
      </c>
      <c r="EU90" s="290">
        <v>0</v>
      </c>
      <c r="EV90" s="290">
        <v>0</v>
      </c>
      <c r="EW90" s="290">
        <v>0</v>
      </c>
      <c r="EY90" s="290">
        <v>20</v>
      </c>
      <c r="EZ90" s="290">
        <v>0</v>
      </c>
      <c r="FA90" s="290">
        <v>0</v>
      </c>
      <c r="FB90" s="290">
        <v>20</v>
      </c>
      <c r="FC90" s="290">
        <v>0</v>
      </c>
      <c r="FD90" s="290">
        <v>0</v>
      </c>
      <c r="FE90" s="290">
        <v>20</v>
      </c>
      <c r="FF90" s="290">
        <v>0</v>
      </c>
      <c r="FG90" s="290">
        <v>0</v>
      </c>
      <c r="FH90" s="290">
        <v>20</v>
      </c>
      <c r="FI90" s="290">
        <v>0</v>
      </c>
      <c r="FJ90" s="290">
        <v>0</v>
      </c>
      <c r="FL90" s="290">
        <v>20</v>
      </c>
      <c r="FM90" s="290">
        <v>0</v>
      </c>
      <c r="FN90" s="290">
        <v>0</v>
      </c>
      <c r="FO90" s="290">
        <v>20</v>
      </c>
      <c r="FP90" s="290">
        <v>0</v>
      </c>
      <c r="FQ90" s="290">
        <v>0</v>
      </c>
      <c r="FR90" s="290">
        <v>20</v>
      </c>
      <c r="FS90" s="290">
        <v>0</v>
      </c>
      <c r="FT90" s="290">
        <v>0</v>
      </c>
      <c r="FU90" s="290">
        <v>20</v>
      </c>
      <c r="FV90" s="290">
        <v>0</v>
      </c>
      <c r="FW90" s="290">
        <v>0</v>
      </c>
      <c r="FX90" s="398"/>
    </row>
    <row r="91" spans="1:180" ht="15">
      <c r="A91" s="289" t="s">
        <v>1133</v>
      </c>
      <c r="B91" s="290">
        <v>16</v>
      </c>
      <c r="C91" s="300">
        <v>16</v>
      </c>
      <c r="D91" s="302" t="s">
        <v>1191</v>
      </c>
      <c r="E91" s="295" t="s">
        <v>92</v>
      </c>
      <c r="F91" s="285"/>
      <c r="G91" s="295" t="s">
        <v>756</v>
      </c>
      <c r="H91" s="285" t="s">
        <v>1208</v>
      </c>
      <c r="I91" s="295" t="s">
        <v>1227</v>
      </c>
      <c r="J91" s="301" t="s">
        <v>759</v>
      </c>
      <c r="K91" s="295" t="s">
        <v>1247</v>
      </c>
      <c r="L91" s="334" t="s">
        <v>1268</v>
      </c>
      <c r="AA91" s="361"/>
      <c r="AO91" s="361"/>
      <c r="BB91" s="361"/>
      <c r="BZ91" s="361"/>
      <c r="CA91" s="355">
        <v>6.4615384615384617</v>
      </c>
      <c r="CB91" s="295">
        <v>6.8461538461538458</v>
      </c>
      <c r="CC91" s="295">
        <v>5.384615384615385</v>
      </c>
      <c r="CD91" s="295">
        <v>6.416666666666667</v>
      </c>
      <c r="CE91" s="295">
        <v>6.615384615384615</v>
      </c>
      <c r="CF91" s="295">
        <v>6.4615384615384617</v>
      </c>
      <c r="CG91" s="295">
        <v>4.4615384615384617</v>
      </c>
      <c r="CH91" s="295">
        <v>5.2307692307692308</v>
      </c>
      <c r="CI91" s="295"/>
      <c r="CJ91" s="295">
        <f t="shared" si="99"/>
        <v>6.6538461538461533</v>
      </c>
      <c r="CK91" s="295">
        <f t="shared" si="100"/>
        <v>5.9006410256410255</v>
      </c>
      <c r="CL91" s="292">
        <f t="shared" si="101"/>
        <v>0.75320512820512775</v>
      </c>
      <c r="CM91" s="295">
        <f t="shared" si="102"/>
        <v>6.5384615384615383</v>
      </c>
      <c r="CN91" s="295">
        <f t="shared" si="103"/>
        <v>4.8461538461538467</v>
      </c>
      <c r="CO91" s="295">
        <f t="shared" si="104"/>
        <v>1.6923076923076916</v>
      </c>
      <c r="CP91" s="361"/>
      <c r="CQ91" s="355">
        <v>5.583333333333333</v>
      </c>
      <c r="CR91" s="295">
        <v>5.333333333333333</v>
      </c>
      <c r="CS91" s="295">
        <v>4.583333333333333</v>
      </c>
      <c r="CT91" s="295">
        <v>4.333333333333333</v>
      </c>
      <c r="CU91" s="295"/>
      <c r="CV91" s="295"/>
      <c r="CW91" s="295"/>
      <c r="CX91" s="295"/>
      <c r="CY91" s="295"/>
      <c r="CZ91" s="295">
        <f t="shared" si="75"/>
        <v>5.458333333333333</v>
      </c>
      <c r="DA91" s="295">
        <f t="shared" si="76"/>
        <v>4.458333333333333</v>
      </c>
      <c r="DB91" s="295">
        <f t="shared" si="105"/>
        <v>1</v>
      </c>
      <c r="DC91" s="295"/>
      <c r="DD91" s="295"/>
      <c r="DE91" s="295"/>
      <c r="DF91" s="295"/>
      <c r="DG91" s="361"/>
      <c r="DH91" s="295">
        <f t="shared" si="77"/>
        <v>0</v>
      </c>
      <c r="DI91" s="295">
        <f t="shared" si="77"/>
        <v>0</v>
      </c>
      <c r="DJ91" s="295">
        <f t="shared" si="78"/>
        <v>0</v>
      </c>
      <c r="DK91" s="295">
        <f t="shared" si="79"/>
        <v>0</v>
      </c>
      <c r="DL91" s="295">
        <f t="shared" si="79"/>
        <v>0</v>
      </c>
      <c r="DM91" s="295">
        <f t="shared" si="80"/>
        <v>0</v>
      </c>
      <c r="DN91" s="295">
        <f t="shared" si="81"/>
        <v>0</v>
      </c>
      <c r="DO91" s="295">
        <f t="shared" si="82"/>
        <v>0</v>
      </c>
      <c r="DP91" s="295">
        <f t="shared" si="82"/>
        <v>0</v>
      </c>
      <c r="DQ91" s="295">
        <f t="shared" si="82"/>
        <v>0</v>
      </c>
      <c r="DR91" s="295">
        <f t="shared" si="82"/>
        <v>0</v>
      </c>
      <c r="DS91" s="295">
        <f t="shared" si="83"/>
        <v>0</v>
      </c>
      <c r="DT91" s="295">
        <f t="shared" si="84"/>
        <v>0</v>
      </c>
      <c r="DU91" s="295">
        <f t="shared" si="84"/>
        <v>0</v>
      </c>
      <c r="DV91" s="295">
        <f t="shared" si="84"/>
        <v>0</v>
      </c>
      <c r="DW91" s="295">
        <f t="shared" si="84"/>
        <v>0</v>
      </c>
      <c r="DX91" s="295">
        <f t="shared" si="85"/>
        <v>0</v>
      </c>
      <c r="DY91" s="295">
        <f t="shared" si="86"/>
        <v>0</v>
      </c>
      <c r="DZ91" s="361"/>
      <c r="EA91" s="290">
        <f t="shared" si="106"/>
        <v>0</v>
      </c>
      <c r="EB91" s="290">
        <f t="shared" si="107"/>
        <v>0</v>
      </c>
      <c r="EC91" s="290">
        <f t="shared" si="89"/>
        <v>0</v>
      </c>
      <c r="ED91" s="290">
        <f t="shared" si="90"/>
        <v>0</v>
      </c>
      <c r="EE91" s="290">
        <f t="shared" si="91"/>
        <v>0</v>
      </c>
      <c r="EF91" s="290">
        <f t="shared" si="92"/>
        <v>0</v>
      </c>
      <c r="EG91" s="290">
        <f t="shared" si="93"/>
        <v>0</v>
      </c>
      <c r="EH91" s="290">
        <f t="shared" si="94"/>
        <v>0</v>
      </c>
      <c r="EI91" s="290">
        <f t="shared" si="95"/>
        <v>0</v>
      </c>
      <c r="EJ91" s="290">
        <f t="shared" si="96"/>
        <v>0</v>
      </c>
      <c r="EK91" s="290">
        <f t="shared" si="97"/>
        <v>0</v>
      </c>
      <c r="EL91" s="290">
        <f t="shared" si="98"/>
        <v>0</v>
      </c>
      <c r="EN91" s="290">
        <v>20</v>
      </c>
      <c r="EO91" s="290">
        <v>0</v>
      </c>
      <c r="EP91" s="290">
        <v>0</v>
      </c>
      <c r="EQ91" s="290">
        <v>0</v>
      </c>
      <c r="ER91" s="290">
        <v>0</v>
      </c>
      <c r="ES91" s="290">
        <v>20</v>
      </c>
      <c r="ET91" s="290">
        <v>0</v>
      </c>
      <c r="EU91" s="290">
        <v>0</v>
      </c>
      <c r="EV91" s="290">
        <v>0</v>
      </c>
      <c r="EW91" s="290">
        <v>0</v>
      </c>
      <c r="EY91" s="290">
        <v>20</v>
      </c>
      <c r="EZ91" s="290">
        <v>0</v>
      </c>
      <c r="FA91" s="290">
        <v>0</v>
      </c>
      <c r="FB91" s="290">
        <v>20</v>
      </c>
      <c r="FC91" s="290">
        <v>0</v>
      </c>
      <c r="FD91" s="290">
        <v>0</v>
      </c>
      <c r="FE91" s="290">
        <v>20</v>
      </c>
      <c r="FF91" s="290">
        <v>0</v>
      </c>
      <c r="FG91" s="290">
        <v>0</v>
      </c>
      <c r="FH91" s="290">
        <v>20</v>
      </c>
      <c r="FI91" s="290">
        <v>0</v>
      </c>
      <c r="FJ91" s="290">
        <v>0</v>
      </c>
      <c r="FL91" s="290">
        <v>20</v>
      </c>
      <c r="FM91" s="290">
        <v>0</v>
      </c>
      <c r="FN91" s="290">
        <v>0</v>
      </c>
      <c r="FO91" s="290">
        <v>20</v>
      </c>
      <c r="FP91" s="290">
        <v>0</v>
      </c>
      <c r="FQ91" s="290">
        <v>0</v>
      </c>
      <c r="FR91" s="290">
        <v>20</v>
      </c>
      <c r="FS91" s="290">
        <v>0</v>
      </c>
      <c r="FT91" s="290">
        <v>0</v>
      </c>
      <c r="FU91" s="290">
        <v>20</v>
      </c>
      <c r="FV91" s="290">
        <v>0</v>
      </c>
      <c r="FW91" s="290">
        <v>0</v>
      </c>
      <c r="FX91" s="398"/>
    </row>
    <row r="92" spans="1:180" ht="15">
      <c r="A92" s="289" t="s">
        <v>1133</v>
      </c>
      <c r="B92" s="290">
        <v>17</v>
      </c>
      <c r="C92" s="300">
        <v>17</v>
      </c>
      <c r="D92" s="302" t="s">
        <v>567</v>
      </c>
      <c r="E92" s="295" t="s">
        <v>92</v>
      </c>
      <c r="F92" s="285"/>
      <c r="G92" s="295" t="s">
        <v>762</v>
      </c>
      <c r="H92" s="285" t="s">
        <v>1209</v>
      </c>
      <c r="I92" s="295" t="s">
        <v>1228</v>
      </c>
      <c r="J92" s="301" t="s">
        <v>765</v>
      </c>
      <c r="K92" s="295" t="s">
        <v>1248</v>
      </c>
      <c r="L92" s="334" t="s">
        <v>1269</v>
      </c>
      <c r="AA92" s="361"/>
      <c r="AO92" s="361"/>
      <c r="BB92" s="361"/>
      <c r="BZ92" s="361"/>
      <c r="CA92" s="355">
        <v>7.384615384615385</v>
      </c>
      <c r="CB92" s="295">
        <v>7.5384615384615383</v>
      </c>
      <c r="CC92" s="295">
        <v>7.1538461538461542</v>
      </c>
      <c r="CD92" s="295">
        <v>7.2307692307692308</v>
      </c>
      <c r="CE92" s="295">
        <v>7.4615384615384617</v>
      </c>
      <c r="CF92" s="295">
        <v>7.4615384615384617</v>
      </c>
      <c r="CG92" s="295">
        <v>7.2307692307692308</v>
      </c>
      <c r="CH92" s="295">
        <v>7.1538461538461542</v>
      </c>
      <c r="CI92" s="295"/>
      <c r="CJ92" s="295">
        <f t="shared" si="99"/>
        <v>7.4615384615384617</v>
      </c>
      <c r="CK92" s="295">
        <f t="shared" si="100"/>
        <v>7.1923076923076925</v>
      </c>
      <c r="CL92" s="292">
        <f t="shared" si="101"/>
        <v>0.26923076923076916</v>
      </c>
      <c r="CM92" s="295">
        <f t="shared" si="102"/>
        <v>7.4615384615384617</v>
      </c>
      <c r="CN92" s="295">
        <f t="shared" si="103"/>
        <v>7.1923076923076925</v>
      </c>
      <c r="CO92" s="295">
        <f t="shared" si="104"/>
        <v>0.26923076923076916</v>
      </c>
      <c r="CP92" s="361"/>
      <c r="CQ92" s="355">
        <v>6.416666666666667</v>
      </c>
      <c r="CR92" s="295">
        <v>6.666666666666667</v>
      </c>
      <c r="CS92" s="295">
        <v>5.166666666666667</v>
      </c>
      <c r="CT92" s="295">
        <v>4.583333333333333</v>
      </c>
      <c r="CU92" s="295"/>
      <c r="CV92" s="295"/>
      <c r="CW92" s="295"/>
      <c r="CX92" s="295"/>
      <c r="CY92" s="295"/>
      <c r="CZ92" s="295">
        <f t="shared" si="75"/>
        <v>6.541666666666667</v>
      </c>
      <c r="DA92" s="295">
        <f t="shared" si="76"/>
        <v>4.875</v>
      </c>
      <c r="DB92" s="295">
        <f t="shared" si="105"/>
        <v>1.666666666666667</v>
      </c>
      <c r="DC92" s="295"/>
      <c r="DD92" s="295"/>
      <c r="DE92" s="295"/>
      <c r="DF92" s="295"/>
      <c r="DG92" s="361"/>
      <c r="DH92" s="295">
        <f t="shared" si="77"/>
        <v>0.45102681179626242</v>
      </c>
      <c r="DI92" s="295">
        <f t="shared" si="77"/>
        <v>0</v>
      </c>
      <c r="DJ92" s="295">
        <f t="shared" si="78"/>
        <v>0.22551340589813121</v>
      </c>
      <c r="DK92" s="295">
        <f t="shared" si="79"/>
        <v>0</v>
      </c>
      <c r="DL92" s="295">
        <f t="shared" si="79"/>
        <v>0</v>
      </c>
      <c r="DM92" s="295">
        <f t="shared" si="80"/>
        <v>0</v>
      </c>
      <c r="DN92" s="295">
        <f t="shared" si="81"/>
        <v>0.22551340589813121</v>
      </c>
      <c r="DO92" s="295">
        <f t="shared" si="82"/>
        <v>1.266103672779499</v>
      </c>
      <c r="DP92" s="295">
        <f t="shared" si="82"/>
        <v>0</v>
      </c>
      <c r="DQ92" s="295">
        <f t="shared" si="82"/>
        <v>1.1592794807274085</v>
      </c>
      <c r="DR92" s="295">
        <f t="shared" si="82"/>
        <v>0.86321189006954113</v>
      </c>
      <c r="DS92" s="295">
        <f t="shared" si="83"/>
        <v>0.82214876089411226</v>
      </c>
      <c r="DT92" s="295">
        <f t="shared" si="84"/>
        <v>0.55481103298007151</v>
      </c>
      <c r="DU92" s="295">
        <f t="shared" si="84"/>
        <v>0</v>
      </c>
      <c r="DV92" s="295">
        <f t="shared" si="84"/>
        <v>0.31756042929152134</v>
      </c>
      <c r="DW92" s="295">
        <f t="shared" si="84"/>
        <v>0.31756042929152134</v>
      </c>
      <c r="DX92" s="295">
        <f t="shared" si="85"/>
        <v>0.29748297289077852</v>
      </c>
      <c r="DY92" s="295">
        <f t="shared" si="86"/>
        <v>0.52466578800333374</v>
      </c>
      <c r="DZ92" s="361"/>
      <c r="EA92" s="290">
        <f t="shared" si="106"/>
        <v>5</v>
      </c>
      <c r="EB92" s="290">
        <f t="shared" si="107"/>
        <v>0</v>
      </c>
      <c r="EC92" s="290">
        <f t="shared" si="89"/>
        <v>0</v>
      </c>
      <c r="ED92" s="290">
        <f t="shared" si="90"/>
        <v>0</v>
      </c>
      <c r="EE92" s="290">
        <f t="shared" si="91"/>
        <v>35</v>
      </c>
      <c r="EF92" s="290">
        <f t="shared" si="92"/>
        <v>0</v>
      </c>
      <c r="EG92" s="290">
        <f t="shared" si="93"/>
        <v>30</v>
      </c>
      <c r="EH92" s="290">
        <f t="shared" si="94"/>
        <v>17.5</v>
      </c>
      <c r="EI92" s="290">
        <f t="shared" si="95"/>
        <v>7.5</v>
      </c>
      <c r="EJ92" s="290">
        <f t="shared" si="96"/>
        <v>0</v>
      </c>
      <c r="EK92" s="290">
        <f t="shared" si="97"/>
        <v>2.5</v>
      </c>
      <c r="EL92" s="290">
        <f t="shared" si="98"/>
        <v>2.5</v>
      </c>
      <c r="EN92" s="290">
        <v>20</v>
      </c>
      <c r="EO92" s="290">
        <v>1</v>
      </c>
      <c r="EP92" s="290">
        <v>0</v>
      </c>
      <c r="EQ92" s="290">
        <v>0</v>
      </c>
      <c r="ER92" s="290">
        <v>0</v>
      </c>
      <c r="ES92" s="290">
        <v>20</v>
      </c>
      <c r="ET92" s="290">
        <v>1</v>
      </c>
      <c r="EU92" s="290">
        <v>0</v>
      </c>
      <c r="EV92" s="290">
        <v>0</v>
      </c>
      <c r="EW92" s="290">
        <v>0</v>
      </c>
      <c r="EY92" s="290">
        <v>20</v>
      </c>
      <c r="EZ92" s="290">
        <v>13</v>
      </c>
      <c r="FA92" s="290">
        <v>0</v>
      </c>
      <c r="FB92" s="290">
        <v>20</v>
      </c>
      <c r="FC92" s="290">
        <v>1</v>
      </c>
      <c r="FD92" s="290">
        <v>0</v>
      </c>
      <c r="FE92" s="290">
        <v>20</v>
      </c>
      <c r="FF92" s="290">
        <v>11</v>
      </c>
      <c r="FG92" s="290">
        <v>5</v>
      </c>
      <c r="FH92" s="290">
        <v>20</v>
      </c>
      <c r="FI92" s="290">
        <v>1</v>
      </c>
      <c r="FJ92" s="290">
        <v>2</v>
      </c>
      <c r="FL92" s="290">
        <v>20</v>
      </c>
      <c r="FM92" s="290">
        <v>2</v>
      </c>
      <c r="FN92" s="290">
        <v>0</v>
      </c>
      <c r="FO92" s="290">
        <v>20</v>
      </c>
      <c r="FP92" s="290">
        <v>1</v>
      </c>
      <c r="FQ92" s="290">
        <v>0</v>
      </c>
      <c r="FR92" s="290">
        <v>20</v>
      </c>
      <c r="FS92" s="290">
        <v>1</v>
      </c>
      <c r="FT92" s="290">
        <v>0</v>
      </c>
      <c r="FU92" s="290">
        <v>20</v>
      </c>
      <c r="FV92" s="290">
        <v>0</v>
      </c>
      <c r="FW92" s="290">
        <v>1</v>
      </c>
      <c r="FX92" s="398"/>
    </row>
    <row r="93" spans="1:180" ht="15">
      <c r="A93" s="289" t="s">
        <v>1133</v>
      </c>
      <c r="B93" s="290">
        <v>18</v>
      </c>
      <c r="C93" s="300">
        <v>18</v>
      </c>
      <c r="D93" s="302" t="s">
        <v>1192</v>
      </c>
      <c r="E93" s="295" t="s">
        <v>92</v>
      </c>
      <c r="F93" s="285"/>
      <c r="G93" s="295" t="s">
        <v>768</v>
      </c>
      <c r="H93" s="285" t="s">
        <v>1210</v>
      </c>
      <c r="I93" s="295" t="s">
        <v>1229</v>
      </c>
      <c r="J93" s="301" t="s">
        <v>771</v>
      </c>
      <c r="K93" s="295" t="s">
        <v>1249</v>
      </c>
      <c r="L93" s="334" t="s">
        <v>1270</v>
      </c>
      <c r="AA93" s="361"/>
      <c r="AO93" s="361"/>
      <c r="BB93" s="361"/>
      <c r="BZ93" s="361"/>
      <c r="CA93" s="355">
        <v>7</v>
      </c>
      <c r="CB93" s="295">
        <v>6.8461538461538458</v>
      </c>
      <c r="CC93" s="295">
        <v>5.7692307692307692</v>
      </c>
      <c r="CD93" s="295">
        <v>6.5384615384615383</v>
      </c>
      <c r="CE93" s="295">
        <v>7.1538461538461542</v>
      </c>
      <c r="CF93" s="295">
        <v>7.5384615384615383</v>
      </c>
      <c r="CG93" s="295">
        <v>5.5384615384615383</v>
      </c>
      <c r="CH93" s="295">
        <v>5.3076923076923075</v>
      </c>
      <c r="CI93" s="295"/>
      <c r="CJ93" s="295">
        <f t="shared" si="99"/>
        <v>6.9230769230769234</v>
      </c>
      <c r="CK93" s="295">
        <f t="shared" si="100"/>
        <v>6.1538461538461533</v>
      </c>
      <c r="CL93" s="292">
        <f t="shared" si="101"/>
        <v>0.76923076923077005</v>
      </c>
      <c r="CM93" s="295">
        <f t="shared" si="102"/>
        <v>7.3461538461538467</v>
      </c>
      <c r="CN93" s="295">
        <f t="shared" si="103"/>
        <v>5.4230769230769234</v>
      </c>
      <c r="CO93" s="295">
        <f t="shared" si="104"/>
        <v>1.9230769230769234</v>
      </c>
      <c r="CP93" s="361"/>
      <c r="CQ93" s="355">
        <v>6.333333333333333</v>
      </c>
      <c r="CR93" s="295">
        <v>6</v>
      </c>
      <c r="CS93" s="295">
        <v>3.8333333333333335</v>
      </c>
      <c r="CT93" s="295">
        <v>3.6666666666666665</v>
      </c>
      <c r="CU93" s="295"/>
      <c r="CV93" s="295"/>
      <c r="CW93" s="295"/>
      <c r="CX93" s="295"/>
      <c r="CY93" s="295"/>
      <c r="CZ93" s="295">
        <f t="shared" si="75"/>
        <v>6.1666666666666661</v>
      </c>
      <c r="DA93" s="295">
        <f t="shared" si="76"/>
        <v>3.75</v>
      </c>
      <c r="DB93" s="295">
        <f t="shared" si="105"/>
        <v>2.4166666666666661</v>
      </c>
      <c r="DC93" s="295"/>
      <c r="DD93" s="295"/>
      <c r="DE93" s="295"/>
      <c r="DF93" s="295"/>
      <c r="DG93" s="361"/>
      <c r="DH93" s="295">
        <f t="shared" si="77"/>
        <v>0</v>
      </c>
      <c r="DI93" s="295">
        <f t="shared" si="77"/>
        <v>0</v>
      </c>
      <c r="DJ93" s="295">
        <f t="shared" si="78"/>
        <v>0</v>
      </c>
      <c r="DK93" s="295">
        <f t="shared" si="79"/>
        <v>0</v>
      </c>
      <c r="DL93" s="295">
        <f t="shared" si="79"/>
        <v>0</v>
      </c>
      <c r="DM93" s="295">
        <f t="shared" si="80"/>
        <v>0</v>
      </c>
      <c r="DN93" s="295">
        <f t="shared" si="81"/>
        <v>0</v>
      </c>
      <c r="DO93" s="295">
        <f t="shared" si="82"/>
        <v>0.45102681179626242</v>
      </c>
      <c r="DP93" s="295">
        <f t="shared" si="82"/>
        <v>0</v>
      </c>
      <c r="DQ93" s="295">
        <f t="shared" si="82"/>
        <v>0.92729521800161219</v>
      </c>
      <c r="DR93" s="295">
        <f t="shared" si="82"/>
        <v>0</v>
      </c>
      <c r="DS93" s="295">
        <f t="shared" si="83"/>
        <v>0.34458050744946866</v>
      </c>
      <c r="DT93" s="295">
        <f t="shared" si="84"/>
        <v>0</v>
      </c>
      <c r="DU93" s="295">
        <f t="shared" si="84"/>
        <v>0</v>
      </c>
      <c r="DV93" s="295">
        <f t="shared" si="84"/>
        <v>0</v>
      </c>
      <c r="DW93" s="295">
        <f t="shared" si="84"/>
        <v>0</v>
      </c>
      <c r="DX93" s="295">
        <f t="shared" si="85"/>
        <v>0</v>
      </c>
      <c r="DY93" s="295">
        <f t="shared" si="86"/>
        <v>0.34458050744946866</v>
      </c>
      <c r="DZ93" s="361"/>
      <c r="EA93" s="290">
        <f t="shared" si="106"/>
        <v>0</v>
      </c>
      <c r="EB93" s="290">
        <f t="shared" si="107"/>
        <v>0</v>
      </c>
      <c r="EC93" s="290">
        <f t="shared" si="89"/>
        <v>0</v>
      </c>
      <c r="ED93" s="290">
        <f t="shared" si="90"/>
        <v>0</v>
      </c>
      <c r="EE93" s="290">
        <f t="shared" si="91"/>
        <v>5</v>
      </c>
      <c r="EF93" s="290">
        <f t="shared" si="92"/>
        <v>0</v>
      </c>
      <c r="EG93" s="290">
        <f t="shared" si="93"/>
        <v>20</v>
      </c>
      <c r="EH93" s="290">
        <f t="shared" si="94"/>
        <v>0</v>
      </c>
      <c r="EI93" s="290">
        <f t="shared" si="95"/>
        <v>0</v>
      </c>
      <c r="EJ93" s="290">
        <f t="shared" si="96"/>
        <v>0</v>
      </c>
      <c r="EK93" s="290">
        <f t="shared" si="97"/>
        <v>0</v>
      </c>
      <c r="EL93" s="290">
        <f t="shared" si="98"/>
        <v>0</v>
      </c>
      <c r="EN93" s="290">
        <v>20</v>
      </c>
      <c r="EO93" s="290">
        <v>0</v>
      </c>
      <c r="EP93" s="290">
        <v>0</v>
      </c>
      <c r="EQ93" s="290">
        <v>0</v>
      </c>
      <c r="ER93" s="290">
        <v>0</v>
      </c>
      <c r="ES93" s="290">
        <v>20</v>
      </c>
      <c r="ET93" s="290">
        <v>0</v>
      </c>
      <c r="EU93" s="290">
        <v>0</v>
      </c>
      <c r="EV93" s="290">
        <v>0</v>
      </c>
      <c r="EW93" s="290">
        <v>0</v>
      </c>
      <c r="EY93" s="290">
        <v>20</v>
      </c>
      <c r="EZ93" s="290">
        <v>2</v>
      </c>
      <c r="FA93" s="290">
        <v>0</v>
      </c>
      <c r="FB93" s="290">
        <v>20</v>
      </c>
      <c r="FC93" s="290">
        <v>0</v>
      </c>
      <c r="FD93" s="290">
        <v>0</v>
      </c>
      <c r="FE93" s="290">
        <v>20</v>
      </c>
      <c r="FF93" s="290">
        <v>5</v>
      </c>
      <c r="FG93" s="290">
        <v>0</v>
      </c>
      <c r="FH93" s="290">
        <v>20</v>
      </c>
      <c r="FI93" s="290">
        <v>3</v>
      </c>
      <c r="FJ93" s="290">
        <v>0</v>
      </c>
      <c r="FL93" s="290">
        <v>20</v>
      </c>
      <c r="FM93" s="290">
        <v>0</v>
      </c>
      <c r="FN93" s="290">
        <v>0</v>
      </c>
      <c r="FO93" s="290">
        <v>20</v>
      </c>
      <c r="FP93" s="290">
        <v>0</v>
      </c>
      <c r="FQ93" s="290">
        <v>0</v>
      </c>
      <c r="FR93" s="290">
        <v>20</v>
      </c>
      <c r="FS93" s="290">
        <v>0</v>
      </c>
      <c r="FT93" s="290">
        <v>0</v>
      </c>
      <c r="FU93" s="290">
        <v>20</v>
      </c>
      <c r="FV93" s="290">
        <v>0</v>
      </c>
      <c r="FW93" s="290">
        <v>0</v>
      </c>
      <c r="FX93" s="398"/>
    </row>
    <row r="94" spans="1:180" ht="15">
      <c r="A94" s="289" t="s">
        <v>1133</v>
      </c>
      <c r="B94" s="290">
        <v>19</v>
      </c>
      <c r="C94" s="300">
        <v>19</v>
      </c>
      <c r="D94" s="302" t="s">
        <v>1193</v>
      </c>
      <c r="E94" s="295" t="s">
        <v>92</v>
      </c>
      <c r="F94" s="285"/>
      <c r="G94" s="295" t="s">
        <v>774</v>
      </c>
      <c r="H94" s="285" t="s">
        <v>1211</v>
      </c>
      <c r="I94" s="295" t="s">
        <v>1230</v>
      </c>
      <c r="J94" s="301" t="s">
        <v>777</v>
      </c>
      <c r="K94" s="295" t="s">
        <v>1250</v>
      </c>
      <c r="L94" s="334" t="s">
        <v>1271</v>
      </c>
      <c r="AA94" s="361"/>
      <c r="AO94" s="361"/>
      <c r="BB94" s="361"/>
      <c r="BZ94" s="361"/>
      <c r="CA94" s="355">
        <v>4.7692307692307692</v>
      </c>
      <c r="CB94" s="295">
        <v>5.384615384615385</v>
      </c>
      <c r="CC94" s="295">
        <v>5.3076923076923075</v>
      </c>
      <c r="CD94" s="295">
        <v>6.4615384615384617</v>
      </c>
      <c r="CE94" s="295">
        <v>5.3076923076923075</v>
      </c>
      <c r="CF94" s="295">
        <v>5</v>
      </c>
      <c r="CG94" s="295">
        <v>5.5384615384615383</v>
      </c>
      <c r="CH94" s="295">
        <v>5</v>
      </c>
      <c r="CI94" s="295"/>
      <c r="CJ94" s="295">
        <f t="shared" si="99"/>
        <v>5.0769230769230766</v>
      </c>
      <c r="CK94" s="295">
        <f t="shared" si="100"/>
        <v>5.884615384615385</v>
      </c>
      <c r="CL94" s="292">
        <f t="shared" si="101"/>
        <v>-0.80769230769230838</v>
      </c>
      <c r="CM94" s="295">
        <f t="shared" si="102"/>
        <v>5.1538461538461533</v>
      </c>
      <c r="CN94" s="295">
        <f t="shared" si="103"/>
        <v>5.2692307692307692</v>
      </c>
      <c r="CO94" s="295">
        <f t="shared" si="104"/>
        <v>-0.11538461538461586</v>
      </c>
      <c r="CP94" s="361"/>
      <c r="CQ94" s="355">
        <v>4.25</v>
      </c>
      <c r="CR94" s="295">
        <v>4.833333333333333</v>
      </c>
      <c r="CS94" s="295">
        <v>3.75</v>
      </c>
      <c r="CT94" s="295">
        <v>3.5833333333333335</v>
      </c>
      <c r="CU94" s="295"/>
      <c r="CV94" s="295"/>
      <c r="CW94" s="295"/>
      <c r="CX94" s="295"/>
      <c r="CY94" s="295"/>
      <c r="CZ94" s="295">
        <f t="shared" si="75"/>
        <v>4.5416666666666661</v>
      </c>
      <c r="DA94" s="295">
        <f t="shared" si="76"/>
        <v>3.666666666666667</v>
      </c>
      <c r="DB94" s="295">
        <f t="shared" si="105"/>
        <v>0.87499999999999911</v>
      </c>
      <c r="DC94" s="295"/>
      <c r="DD94" s="295"/>
      <c r="DE94" s="295"/>
      <c r="DF94" s="295"/>
      <c r="DG94" s="361"/>
      <c r="DH94" s="295">
        <f t="shared" si="77"/>
        <v>0</v>
      </c>
      <c r="DI94" s="295">
        <f t="shared" si="77"/>
        <v>0</v>
      </c>
      <c r="DJ94" s="295">
        <f t="shared" si="78"/>
        <v>0</v>
      </c>
      <c r="DK94" s="295">
        <f t="shared" si="79"/>
        <v>0</v>
      </c>
      <c r="DL94" s="295">
        <f t="shared" si="79"/>
        <v>0</v>
      </c>
      <c r="DM94" s="295">
        <f t="shared" si="80"/>
        <v>0</v>
      </c>
      <c r="DN94" s="295">
        <f t="shared" si="81"/>
        <v>0</v>
      </c>
      <c r="DO94" s="295">
        <f t="shared" si="82"/>
        <v>0</v>
      </c>
      <c r="DP94" s="295">
        <f t="shared" si="82"/>
        <v>0</v>
      </c>
      <c r="DQ94" s="295">
        <f t="shared" si="82"/>
        <v>0</v>
      </c>
      <c r="DR94" s="295">
        <f t="shared" si="82"/>
        <v>0</v>
      </c>
      <c r="DS94" s="295">
        <f t="shared" si="83"/>
        <v>0</v>
      </c>
      <c r="DT94" s="295">
        <f t="shared" si="84"/>
        <v>0</v>
      </c>
      <c r="DU94" s="295">
        <f t="shared" si="84"/>
        <v>0</v>
      </c>
      <c r="DV94" s="295">
        <f t="shared" si="84"/>
        <v>0</v>
      </c>
      <c r="DW94" s="295">
        <f t="shared" si="84"/>
        <v>0</v>
      </c>
      <c r="DX94" s="295">
        <f t="shared" si="85"/>
        <v>0</v>
      </c>
      <c r="DY94" s="295">
        <f t="shared" si="86"/>
        <v>0</v>
      </c>
      <c r="DZ94" s="361"/>
      <c r="EA94" s="290">
        <f t="shared" si="106"/>
        <v>0</v>
      </c>
      <c r="EB94" s="290">
        <f t="shared" si="107"/>
        <v>0</v>
      </c>
      <c r="EC94" s="290">
        <f t="shared" si="89"/>
        <v>0</v>
      </c>
      <c r="ED94" s="290">
        <f t="shared" si="90"/>
        <v>0</v>
      </c>
      <c r="EE94" s="290">
        <f t="shared" si="91"/>
        <v>0</v>
      </c>
      <c r="EF94" s="290">
        <f t="shared" si="92"/>
        <v>0</v>
      </c>
      <c r="EG94" s="290">
        <f t="shared" si="93"/>
        <v>0</v>
      </c>
      <c r="EH94" s="290">
        <f t="shared" si="94"/>
        <v>0</v>
      </c>
      <c r="EI94" s="290">
        <f t="shared" si="95"/>
        <v>0</v>
      </c>
      <c r="EJ94" s="290">
        <f t="shared" si="96"/>
        <v>0</v>
      </c>
      <c r="EK94" s="290">
        <f t="shared" si="97"/>
        <v>0</v>
      </c>
      <c r="EL94" s="290">
        <f t="shared" si="98"/>
        <v>0</v>
      </c>
      <c r="EN94" s="290">
        <v>20</v>
      </c>
      <c r="EO94" s="290">
        <v>0</v>
      </c>
      <c r="EP94" s="290">
        <v>0</v>
      </c>
      <c r="EQ94" s="290">
        <v>0</v>
      </c>
      <c r="ER94" s="290">
        <v>0</v>
      </c>
      <c r="ES94" s="290">
        <v>20</v>
      </c>
      <c r="ET94" s="290">
        <v>0</v>
      </c>
      <c r="EU94" s="290">
        <v>0</v>
      </c>
      <c r="EV94" s="290">
        <v>0</v>
      </c>
      <c r="EW94" s="290">
        <v>0</v>
      </c>
      <c r="EY94" s="290">
        <v>20</v>
      </c>
      <c r="EZ94" s="290">
        <v>0</v>
      </c>
      <c r="FA94" s="290">
        <v>0</v>
      </c>
      <c r="FB94" s="290">
        <v>20</v>
      </c>
      <c r="FC94" s="290">
        <v>0</v>
      </c>
      <c r="FD94" s="290">
        <v>0</v>
      </c>
      <c r="FE94" s="290">
        <v>20</v>
      </c>
      <c r="FF94" s="290">
        <v>0</v>
      </c>
      <c r="FG94" s="290">
        <v>0</v>
      </c>
      <c r="FH94" s="290">
        <v>20</v>
      </c>
      <c r="FI94" s="290">
        <v>0</v>
      </c>
      <c r="FJ94" s="290">
        <v>0</v>
      </c>
      <c r="FL94" s="290">
        <v>20</v>
      </c>
      <c r="FM94" s="290">
        <v>0</v>
      </c>
      <c r="FN94" s="290">
        <v>0</v>
      </c>
      <c r="FO94" s="290">
        <v>20</v>
      </c>
      <c r="FP94" s="290">
        <v>0</v>
      </c>
      <c r="FQ94" s="290">
        <v>0</v>
      </c>
      <c r="FR94" s="290">
        <v>20</v>
      </c>
      <c r="FS94" s="290">
        <v>0</v>
      </c>
      <c r="FT94" s="290">
        <v>0</v>
      </c>
      <c r="FU94" s="290">
        <v>20</v>
      </c>
      <c r="FV94" s="290">
        <v>0</v>
      </c>
      <c r="FW94" s="290">
        <v>0</v>
      </c>
      <c r="FX94" s="398"/>
    </row>
    <row r="95" spans="1:180" ht="15">
      <c r="A95" s="289" t="s">
        <v>1133</v>
      </c>
      <c r="B95" s="290">
        <v>20</v>
      </c>
      <c r="C95" s="300">
        <v>20</v>
      </c>
      <c r="D95" s="302" t="s">
        <v>169</v>
      </c>
      <c r="E95" s="295" t="s">
        <v>92</v>
      </c>
      <c r="F95" s="285"/>
      <c r="G95" s="295" t="s">
        <v>780</v>
      </c>
      <c r="H95" s="285" t="s">
        <v>245</v>
      </c>
      <c r="I95" s="295" t="s">
        <v>242</v>
      </c>
      <c r="J95" s="301" t="s">
        <v>783</v>
      </c>
      <c r="K95" s="295" t="s">
        <v>1251</v>
      </c>
      <c r="L95" s="334" t="s">
        <v>1272</v>
      </c>
      <c r="AA95" s="361"/>
      <c r="AO95" s="361"/>
      <c r="BB95" s="361"/>
      <c r="BZ95" s="361"/>
      <c r="CA95" s="355">
        <v>7.3076923076923075</v>
      </c>
      <c r="CB95" s="295">
        <v>7.6923076923076925</v>
      </c>
      <c r="CC95" s="295">
        <v>6.7692307692307692</v>
      </c>
      <c r="CD95" s="295">
        <v>7.7692307692307692</v>
      </c>
      <c r="CE95" s="295">
        <v>7.6923076923076925</v>
      </c>
      <c r="CF95" s="295">
        <v>7.384615384615385</v>
      </c>
      <c r="CG95" s="295">
        <v>7</v>
      </c>
      <c r="CH95" s="295">
        <v>7.0769230769230766</v>
      </c>
      <c r="CI95" s="295"/>
      <c r="CJ95" s="295">
        <f t="shared" si="99"/>
        <v>7.5</v>
      </c>
      <c r="CK95" s="295">
        <f t="shared" si="100"/>
        <v>7.2692307692307692</v>
      </c>
      <c r="CL95" s="292">
        <f t="shared" si="101"/>
        <v>0.23076923076923084</v>
      </c>
      <c r="CM95" s="295">
        <f t="shared" si="102"/>
        <v>7.5384615384615383</v>
      </c>
      <c r="CN95" s="295">
        <f t="shared" si="103"/>
        <v>7.0384615384615383</v>
      </c>
      <c r="CO95" s="295">
        <f t="shared" si="104"/>
        <v>0.5</v>
      </c>
      <c r="CP95" s="361"/>
      <c r="CQ95" s="355">
        <v>5.666666666666667</v>
      </c>
      <c r="CR95" s="295">
        <v>5.5</v>
      </c>
      <c r="CS95" s="295">
        <v>5.083333333333333</v>
      </c>
      <c r="CT95" s="295">
        <v>4.083333333333333</v>
      </c>
      <c r="CU95" s="295"/>
      <c r="CV95" s="295"/>
      <c r="CW95" s="295"/>
      <c r="CX95" s="295"/>
      <c r="CY95" s="295"/>
      <c r="CZ95" s="295">
        <f t="shared" si="75"/>
        <v>5.5833333333333339</v>
      </c>
      <c r="DA95" s="295">
        <f t="shared" si="76"/>
        <v>4.583333333333333</v>
      </c>
      <c r="DB95" s="295">
        <f t="shared" si="105"/>
        <v>1.0000000000000009</v>
      </c>
      <c r="DC95" s="295"/>
      <c r="DD95" s="295"/>
      <c r="DE95" s="295"/>
      <c r="DF95" s="295"/>
      <c r="DG95" s="361"/>
      <c r="DH95" s="295">
        <f t="shared" si="77"/>
        <v>0.45102681179626242</v>
      </c>
      <c r="DI95" s="295">
        <f t="shared" si="77"/>
        <v>0</v>
      </c>
      <c r="DJ95" s="295">
        <f t="shared" si="78"/>
        <v>0.22551340589813121</v>
      </c>
      <c r="DK95" s="295">
        <f t="shared" si="79"/>
        <v>0</v>
      </c>
      <c r="DL95" s="295">
        <f t="shared" si="79"/>
        <v>0</v>
      </c>
      <c r="DM95" s="295">
        <f t="shared" si="80"/>
        <v>0</v>
      </c>
      <c r="DN95" s="295">
        <f t="shared" si="81"/>
        <v>0.22551340589813121</v>
      </c>
      <c r="DO95" s="295">
        <f t="shared" si="82"/>
        <v>0.45102681179626242</v>
      </c>
      <c r="DP95" s="295">
        <f t="shared" si="82"/>
        <v>0</v>
      </c>
      <c r="DQ95" s="295">
        <f t="shared" si="82"/>
        <v>0.79539883018414359</v>
      </c>
      <c r="DR95" s="295">
        <f t="shared" si="82"/>
        <v>0</v>
      </c>
      <c r="DS95" s="295">
        <f t="shared" si="83"/>
        <v>0.31160641049510152</v>
      </c>
      <c r="DT95" s="295">
        <f t="shared" si="84"/>
        <v>0.31756042929152134</v>
      </c>
      <c r="DU95" s="295">
        <f t="shared" si="84"/>
        <v>0</v>
      </c>
      <c r="DV95" s="295">
        <f t="shared" si="84"/>
        <v>0.31756042929152134</v>
      </c>
      <c r="DW95" s="295">
        <f t="shared" si="84"/>
        <v>0</v>
      </c>
      <c r="DX95" s="295">
        <f t="shared" si="85"/>
        <v>0.15878021464576067</v>
      </c>
      <c r="DY95" s="295">
        <f t="shared" si="86"/>
        <v>0.15282619584934085</v>
      </c>
      <c r="DZ95" s="361"/>
      <c r="EA95" s="290">
        <f t="shared" si="106"/>
        <v>5</v>
      </c>
      <c r="EB95" s="290">
        <f t="shared" si="107"/>
        <v>0</v>
      </c>
      <c r="EC95" s="290">
        <f t="shared" si="89"/>
        <v>0</v>
      </c>
      <c r="ED95" s="290">
        <f t="shared" si="90"/>
        <v>0</v>
      </c>
      <c r="EE95" s="290">
        <f t="shared" si="91"/>
        <v>5</v>
      </c>
      <c r="EF95" s="290">
        <f t="shared" si="92"/>
        <v>0</v>
      </c>
      <c r="EG95" s="290">
        <f t="shared" si="93"/>
        <v>15</v>
      </c>
      <c r="EH95" s="290">
        <f t="shared" si="94"/>
        <v>0</v>
      </c>
      <c r="EI95" s="290">
        <f t="shared" si="95"/>
        <v>2.5</v>
      </c>
      <c r="EJ95" s="290">
        <f t="shared" si="96"/>
        <v>0</v>
      </c>
      <c r="EK95" s="290">
        <f t="shared" si="97"/>
        <v>2.5</v>
      </c>
      <c r="EL95" s="290">
        <f t="shared" si="98"/>
        <v>0</v>
      </c>
      <c r="EN95" s="290">
        <v>20</v>
      </c>
      <c r="EO95" s="290">
        <v>2</v>
      </c>
      <c r="EP95" s="290">
        <v>0</v>
      </c>
      <c r="EQ95" s="290">
        <v>0</v>
      </c>
      <c r="ER95" s="290">
        <v>0</v>
      </c>
      <c r="ES95" s="290">
        <v>20</v>
      </c>
      <c r="ET95" s="290">
        <v>0</v>
      </c>
      <c r="EU95" s="290">
        <v>0</v>
      </c>
      <c r="EV95" s="290">
        <v>0</v>
      </c>
      <c r="EW95" s="290">
        <v>0</v>
      </c>
      <c r="EY95" s="290">
        <v>20</v>
      </c>
      <c r="EZ95" s="290">
        <v>1</v>
      </c>
      <c r="FA95" s="290">
        <v>0</v>
      </c>
      <c r="FB95" s="290">
        <v>20</v>
      </c>
      <c r="FC95" s="290">
        <v>1</v>
      </c>
      <c r="FD95" s="290">
        <v>0</v>
      </c>
      <c r="FE95" s="290">
        <v>20</v>
      </c>
      <c r="FF95" s="290">
        <v>4</v>
      </c>
      <c r="FG95" s="290">
        <v>0</v>
      </c>
      <c r="FH95" s="290">
        <v>20</v>
      </c>
      <c r="FI95" s="290">
        <v>2</v>
      </c>
      <c r="FJ95" s="290">
        <v>0</v>
      </c>
      <c r="FL95" s="290">
        <v>20</v>
      </c>
      <c r="FM95" s="290">
        <v>0</v>
      </c>
      <c r="FN95" s="290">
        <v>0</v>
      </c>
      <c r="FO95" s="290">
        <v>20</v>
      </c>
      <c r="FP95" s="290">
        <v>1</v>
      </c>
      <c r="FQ95" s="290">
        <v>0</v>
      </c>
      <c r="FR95" s="290">
        <v>20</v>
      </c>
      <c r="FS95" s="290">
        <v>1</v>
      </c>
      <c r="FT95" s="290">
        <v>0</v>
      </c>
      <c r="FU95" s="290">
        <v>20</v>
      </c>
      <c r="FV95" s="290">
        <v>0</v>
      </c>
      <c r="FW95" s="290">
        <v>0</v>
      </c>
      <c r="FX95" s="398"/>
    </row>
    <row r="96" spans="1:180" ht="15">
      <c r="A96" s="289" t="s">
        <v>1133</v>
      </c>
      <c r="B96" s="290">
        <v>21</v>
      </c>
      <c r="C96" s="300">
        <v>21</v>
      </c>
      <c r="D96" s="302" t="s">
        <v>1194</v>
      </c>
      <c r="E96" s="295" t="s">
        <v>92</v>
      </c>
      <c r="F96" s="285"/>
      <c r="G96" s="295" t="s">
        <v>786</v>
      </c>
      <c r="H96" s="285" t="s">
        <v>1212</v>
      </c>
      <c r="I96" s="295" t="s">
        <v>1231</v>
      </c>
      <c r="J96" s="301" t="s">
        <v>789</v>
      </c>
      <c r="K96" s="295" t="s">
        <v>1252</v>
      </c>
      <c r="L96" s="334" t="s">
        <v>1273</v>
      </c>
      <c r="AA96" s="361"/>
      <c r="AO96" s="361"/>
      <c r="BB96" s="361"/>
      <c r="BZ96" s="361"/>
      <c r="CA96" s="355">
        <v>4.3076923076923075</v>
      </c>
      <c r="CB96" s="295">
        <v>4.75</v>
      </c>
      <c r="CC96" s="295">
        <v>4.2307692307692308</v>
      </c>
      <c r="CD96" s="295">
        <v>3.5384615384615383</v>
      </c>
      <c r="CE96" s="295">
        <v>4.1538461538461542</v>
      </c>
      <c r="CF96" s="295">
        <v>5.615384615384615</v>
      </c>
      <c r="CG96" s="295">
        <v>3.6153846153846154</v>
      </c>
      <c r="CH96" s="295">
        <v>3.9166666666666665</v>
      </c>
      <c r="CI96" s="295"/>
      <c r="CJ96" s="295">
        <f t="shared" si="99"/>
        <v>4.5288461538461533</v>
      </c>
      <c r="CK96" s="295">
        <f t="shared" si="100"/>
        <v>3.8846153846153846</v>
      </c>
      <c r="CL96" s="292">
        <f t="shared" si="101"/>
        <v>0.64423076923076872</v>
      </c>
      <c r="CM96" s="295">
        <f t="shared" si="102"/>
        <v>4.884615384615385</v>
      </c>
      <c r="CN96" s="295">
        <f t="shared" si="103"/>
        <v>3.766025641025641</v>
      </c>
      <c r="CO96" s="295">
        <f t="shared" si="104"/>
        <v>1.1185897435897441</v>
      </c>
      <c r="CP96" s="361"/>
      <c r="CQ96" s="355">
        <v>5.416666666666667</v>
      </c>
      <c r="CR96" s="295">
        <v>5.166666666666667</v>
      </c>
      <c r="CS96" s="295">
        <v>1.8333333333333333</v>
      </c>
      <c r="CT96" s="295">
        <v>2.6666666666666665</v>
      </c>
      <c r="CU96" s="295"/>
      <c r="CV96" s="295"/>
      <c r="CW96" s="295"/>
      <c r="CX96" s="295"/>
      <c r="CY96" s="295"/>
      <c r="CZ96" s="295">
        <f t="shared" si="75"/>
        <v>5.291666666666667</v>
      </c>
      <c r="DA96" s="295">
        <f t="shared" si="76"/>
        <v>2.25</v>
      </c>
      <c r="DB96" s="295">
        <f t="shared" si="105"/>
        <v>3.041666666666667</v>
      </c>
      <c r="DC96" s="295"/>
      <c r="DD96" s="295"/>
      <c r="DE96" s="295"/>
      <c r="DF96" s="295"/>
      <c r="DG96" s="361"/>
      <c r="DH96" s="295">
        <f t="shared" si="77"/>
        <v>0</v>
      </c>
      <c r="DI96" s="295">
        <f t="shared" si="77"/>
        <v>0</v>
      </c>
      <c r="DJ96" s="295">
        <f t="shared" si="78"/>
        <v>0</v>
      </c>
      <c r="DK96" s="295">
        <f t="shared" si="79"/>
        <v>0</v>
      </c>
      <c r="DL96" s="295">
        <f t="shared" si="79"/>
        <v>0</v>
      </c>
      <c r="DM96" s="295">
        <f t="shared" si="80"/>
        <v>0</v>
      </c>
      <c r="DN96" s="295">
        <f t="shared" si="81"/>
        <v>0</v>
      </c>
      <c r="DO96" s="295">
        <f t="shared" si="82"/>
        <v>0</v>
      </c>
      <c r="DP96" s="295">
        <f t="shared" si="82"/>
        <v>0</v>
      </c>
      <c r="DQ96" s="295">
        <f t="shared" si="82"/>
        <v>0</v>
      </c>
      <c r="DR96" s="295">
        <f t="shared" si="82"/>
        <v>0</v>
      </c>
      <c r="DS96" s="295">
        <f t="shared" si="83"/>
        <v>0</v>
      </c>
      <c r="DT96" s="295">
        <f t="shared" si="84"/>
        <v>0</v>
      </c>
      <c r="DU96" s="295">
        <f t="shared" si="84"/>
        <v>0</v>
      </c>
      <c r="DV96" s="295">
        <f t="shared" si="84"/>
        <v>0</v>
      </c>
      <c r="DW96" s="295">
        <f t="shared" si="84"/>
        <v>0</v>
      </c>
      <c r="DX96" s="295">
        <f t="shared" si="85"/>
        <v>0</v>
      </c>
      <c r="DY96" s="295">
        <f t="shared" si="86"/>
        <v>0</v>
      </c>
      <c r="DZ96" s="361"/>
      <c r="EA96" s="290">
        <f t="shared" si="106"/>
        <v>0</v>
      </c>
      <c r="EB96" s="290">
        <f t="shared" si="107"/>
        <v>0</v>
      </c>
      <c r="EC96" s="290">
        <f t="shared" si="89"/>
        <v>0</v>
      </c>
      <c r="ED96" s="290">
        <f t="shared" si="90"/>
        <v>0</v>
      </c>
      <c r="EE96" s="290">
        <f t="shared" si="91"/>
        <v>0</v>
      </c>
      <c r="EF96" s="290">
        <f t="shared" si="92"/>
        <v>0</v>
      </c>
      <c r="EG96" s="290">
        <f t="shared" si="93"/>
        <v>0</v>
      </c>
      <c r="EH96" s="290">
        <f t="shared" si="94"/>
        <v>0</v>
      </c>
      <c r="EI96" s="290">
        <f t="shared" si="95"/>
        <v>0</v>
      </c>
      <c r="EJ96" s="290">
        <f t="shared" si="96"/>
        <v>0</v>
      </c>
      <c r="EK96" s="290">
        <f t="shared" si="97"/>
        <v>0</v>
      </c>
      <c r="EL96" s="290">
        <f t="shared" si="98"/>
        <v>0</v>
      </c>
      <c r="EN96" s="290">
        <v>20</v>
      </c>
      <c r="EO96" s="290">
        <v>0</v>
      </c>
      <c r="EP96" s="290">
        <v>0</v>
      </c>
      <c r="EQ96" s="290">
        <v>0</v>
      </c>
      <c r="ER96" s="290">
        <v>0</v>
      </c>
      <c r="ES96" s="290">
        <v>20</v>
      </c>
      <c r="ET96" s="290">
        <v>0</v>
      </c>
      <c r="EU96" s="290">
        <v>0</v>
      </c>
      <c r="EV96" s="290">
        <v>0</v>
      </c>
      <c r="EW96" s="290">
        <v>0</v>
      </c>
      <c r="EY96" s="290">
        <v>20</v>
      </c>
      <c r="EZ96" s="290">
        <v>0</v>
      </c>
      <c r="FA96" s="290">
        <v>0</v>
      </c>
      <c r="FB96" s="290">
        <v>20</v>
      </c>
      <c r="FC96" s="290">
        <v>0</v>
      </c>
      <c r="FD96" s="290">
        <v>0</v>
      </c>
      <c r="FE96" s="290">
        <v>20</v>
      </c>
      <c r="FF96" s="290">
        <v>0</v>
      </c>
      <c r="FG96" s="290">
        <v>0</v>
      </c>
      <c r="FH96" s="290">
        <v>20</v>
      </c>
      <c r="FI96" s="290">
        <v>0</v>
      </c>
      <c r="FJ96" s="290">
        <v>0</v>
      </c>
      <c r="FL96" s="290">
        <v>20</v>
      </c>
      <c r="FM96" s="290">
        <v>0</v>
      </c>
      <c r="FN96" s="290">
        <v>0</v>
      </c>
      <c r="FO96" s="290">
        <v>20</v>
      </c>
      <c r="FP96" s="290">
        <v>0</v>
      </c>
      <c r="FQ96" s="290">
        <v>0</v>
      </c>
      <c r="FR96" s="290">
        <v>20</v>
      </c>
      <c r="FS96" s="290">
        <v>0</v>
      </c>
      <c r="FT96" s="290">
        <v>0</v>
      </c>
      <c r="FU96" s="290">
        <v>20</v>
      </c>
      <c r="FV96" s="290">
        <v>0</v>
      </c>
      <c r="FW96" s="290">
        <v>0</v>
      </c>
      <c r="FX96" s="398"/>
    </row>
    <row r="97" spans="1:180" ht="15">
      <c r="A97" s="289" t="s">
        <v>1133</v>
      </c>
      <c r="B97" s="290">
        <v>22</v>
      </c>
      <c r="C97" s="300">
        <v>22</v>
      </c>
      <c r="D97" s="302" t="s">
        <v>1195</v>
      </c>
      <c r="E97" s="295" t="s">
        <v>92</v>
      </c>
      <c r="F97" s="285"/>
      <c r="G97" s="295" t="s">
        <v>792</v>
      </c>
      <c r="H97" s="285" t="s">
        <v>1213</v>
      </c>
      <c r="I97" s="295" t="s">
        <v>1232</v>
      </c>
      <c r="J97" s="301" t="s">
        <v>795</v>
      </c>
      <c r="K97" s="295" t="s">
        <v>1253</v>
      </c>
      <c r="L97" s="334" t="s">
        <v>1274</v>
      </c>
      <c r="AA97" s="361"/>
      <c r="AO97" s="361"/>
      <c r="BB97" s="361"/>
      <c r="BZ97" s="361"/>
      <c r="CA97" s="355">
        <v>6.0769230769230766</v>
      </c>
      <c r="CB97" s="295">
        <v>5.2307692307692308</v>
      </c>
      <c r="CC97" s="295">
        <v>5.8461538461538458</v>
      </c>
      <c r="CD97" s="295">
        <v>6.615384615384615</v>
      </c>
      <c r="CE97" s="295">
        <v>5</v>
      </c>
      <c r="CF97" s="295">
        <v>5.3076923076923075</v>
      </c>
      <c r="CG97" s="295">
        <v>5.8461538461538458</v>
      </c>
      <c r="CH97" s="295">
        <v>6.8461538461538458</v>
      </c>
      <c r="CI97" s="295"/>
      <c r="CJ97" s="295">
        <f t="shared" si="99"/>
        <v>5.6538461538461533</v>
      </c>
      <c r="CK97" s="295">
        <f t="shared" si="100"/>
        <v>6.2307692307692299</v>
      </c>
      <c r="CL97" s="292">
        <f t="shared" si="101"/>
        <v>-0.57692307692307665</v>
      </c>
      <c r="CM97" s="295">
        <f t="shared" si="102"/>
        <v>5.1538461538461533</v>
      </c>
      <c r="CN97" s="295">
        <f t="shared" si="103"/>
        <v>6.3461538461538458</v>
      </c>
      <c r="CO97" s="295">
        <f t="shared" si="104"/>
        <v>-1.1923076923076925</v>
      </c>
      <c r="CP97" s="361"/>
      <c r="CQ97" s="355">
        <v>5.25</v>
      </c>
      <c r="CR97" s="295">
        <v>5.25</v>
      </c>
      <c r="CS97" s="295">
        <v>4.166666666666667</v>
      </c>
      <c r="CT97" s="295">
        <v>4.25</v>
      </c>
      <c r="CU97" s="295"/>
      <c r="CV97" s="295"/>
      <c r="CW97" s="295"/>
      <c r="CX97" s="295"/>
      <c r="CY97" s="295"/>
      <c r="CZ97" s="295">
        <f t="shared" si="75"/>
        <v>5.25</v>
      </c>
      <c r="DA97" s="295">
        <f t="shared" si="76"/>
        <v>4.2083333333333339</v>
      </c>
      <c r="DB97" s="295">
        <f t="shared" si="105"/>
        <v>1.0416666666666661</v>
      </c>
      <c r="DC97" s="295"/>
      <c r="DD97" s="295"/>
      <c r="DE97" s="295"/>
      <c r="DF97" s="295"/>
      <c r="DG97" s="361"/>
      <c r="DH97" s="295">
        <f t="shared" si="77"/>
        <v>0</v>
      </c>
      <c r="DI97" s="295">
        <f t="shared" si="77"/>
        <v>0</v>
      </c>
      <c r="DJ97" s="295">
        <f t="shared" si="78"/>
        <v>0</v>
      </c>
      <c r="DK97" s="295">
        <f t="shared" si="79"/>
        <v>0</v>
      </c>
      <c r="DL97" s="295">
        <f t="shared" si="79"/>
        <v>0</v>
      </c>
      <c r="DM97" s="295">
        <f t="shared" si="80"/>
        <v>0</v>
      </c>
      <c r="DN97" s="295">
        <f t="shared" si="81"/>
        <v>0</v>
      </c>
      <c r="DO97" s="295">
        <f t="shared" si="82"/>
        <v>0.31756042929152134</v>
      </c>
      <c r="DP97" s="295">
        <f t="shared" si="82"/>
        <v>0</v>
      </c>
      <c r="DQ97" s="295">
        <f t="shared" si="82"/>
        <v>0.31756042929152134</v>
      </c>
      <c r="DR97" s="295">
        <f t="shared" si="82"/>
        <v>0</v>
      </c>
      <c r="DS97" s="295">
        <f t="shared" si="83"/>
        <v>0.15878021464576067</v>
      </c>
      <c r="DT97" s="295">
        <f t="shared" si="84"/>
        <v>0</v>
      </c>
      <c r="DU97" s="295">
        <f t="shared" si="84"/>
        <v>0</v>
      </c>
      <c r="DV97" s="295">
        <f t="shared" si="84"/>
        <v>0</v>
      </c>
      <c r="DW97" s="295">
        <f t="shared" si="84"/>
        <v>0</v>
      </c>
      <c r="DX97" s="295">
        <f t="shared" si="85"/>
        <v>0</v>
      </c>
      <c r="DY97" s="295">
        <f t="shared" si="86"/>
        <v>0.15878021464576067</v>
      </c>
      <c r="DZ97" s="361"/>
      <c r="EA97" s="290">
        <f t="shared" si="106"/>
        <v>0</v>
      </c>
      <c r="EB97" s="290">
        <f t="shared" si="107"/>
        <v>0</v>
      </c>
      <c r="EC97" s="290">
        <f t="shared" si="89"/>
        <v>0</v>
      </c>
      <c r="ED97" s="290">
        <f t="shared" si="90"/>
        <v>0</v>
      </c>
      <c r="EE97" s="290">
        <f t="shared" si="91"/>
        <v>2.5</v>
      </c>
      <c r="EF97" s="290">
        <f t="shared" si="92"/>
        <v>0</v>
      </c>
      <c r="EG97" s="290">
        <f t="shared" si="93"/>
        <v>2.5</v>
      </c>
      <c r="EH97" s="290">
        <f t="shared" si="94"/>
        <v>0</v>
      </c>
      <c r="EI97" s="290">
        <f t="shared" si="95"/>
        <v>0</v>
      </c>
      <c r="EJ97" s="290">
        <f t="shared" si="96"/>
        <v>0</v>
      </c>
      <c r="EK97" s="290">
        <f t="shared" si="97"/>
        <v>0</v>
      </c>
      <c r="EL97" s="290">
        <f t="shared" si="98"/>
        <v>0</v>
      </c>
      <c r="EN97" s="290">
        <v>20</v>
      </c>
      <c r="EO97" s="290">
        <v>0</v>
      </c>
      <c r="EP97" s="290">
        <v>0</v>
      </c>
      <c r="EQ97" s="290">
        <v>0</v>
      </c>
      <c r="ER97" s="290">
        <v>0</v>
      </c>
      <c r="ES97" s="290">
        <v>20</v>
      </c>
      <c r="ET97" s="290">
        <v>0</v>
      </c>
      <c r="EU97" s="290">
        <v>0</v>
      </c>
      <c r="EV97" s="290">
        <v>0</v>
      </c>
      <c r="EW97" s="290">
        <v>0</v>
      </c>
      <c r="EY97" s="290">
        <v>20</v>
      </c>
      <c r="EZ97" s="290">
        <v>0</v>
      </c>
      <c r="FA97" s="290">
        <v>0</v>
      </c>
      <c r="FB97" s="290">
        <v>20</v>
      </c>
      <c r="FC97" s="290">
        <v>1</v>
      </c>
      <c r="FD97" s="290">
        <v>0</v>
      </c>
      <c r="FE97" s="290">
        <v>20</v>
      </c>
      <c r="FF97" s="290">
        <v>0</v>
      </c>
      <c r="FG97" s="290">
        <v>0</v>
      </c>
      <c r="FH97" s="290">
        <v>20</v>
      </c>
      <c r="FI97" s="290">
        <v>1</v>
      </c>
      <c r="FJ97" s="290">
        <v>0</v>
      </c>
      <c r="FL97" s="290">
        <v>20</v>
      </c>
      <c r="FM97" s="290">
        <v>0</v>
      </c>
      <c r="FN97" s="290">
        <v>0</v>
      </c>
      <c r="FO97" s="290">
        <v>20</v>
      </c>
      <c r="FP97" s="290">
        <v>0</v>
      </c>
      <c r="FQ97" s="290">
        <v>0</v>
      </c>
      <c r="FR97" s="290">
        <v>20</v>
      </c>
      <c r="FS97" s="290">
        <v>0</v>
      </c>
      <c r="FT97" s="290">
        <v>0</v>
      </c>
      <c r="FU97" s="290">
        <v>20</v>
      </c>
      <c r="FV97" s="290">
        <v>0</v>
      </c>
      <c r="FW97" s="290">
        <v>0</v>
      </c>
      <c r="FX97" s="398"/>
    </row>
    <row r="98" spans="1:180" ht="15">
      <c r="A98" s="289" t="s">
        <v>1133</v>
      </c>
      <c r="B98" s="290">
        <v>23</v>
      </c>
      <c r="C98" s="300">
        <v>23</v>
      </c>
      <c r="D98" s="302" t="s">
        <v>597</v>
      </c>
      <c r="E98" s="295" t="s">
        <v>92</v>
      </c>
      <c r="F98" s="285"/>
      <c r="G98" s="295" t="s">
        <v>574</v>
      </c>
      <c r="H98" s="285" t="s">
        <v>1214</v>
      </c>
      <c r="I98" s="295" t="s">
        <v>1233</v>
      </c>
      <c r="J98" s="301" t="s">
        <v>800</v>
      </c>
      <c r="K98" s="295" t="s">
        <v>1254</v>
      </c>
      <c r="L98" s="334" t="s">
        <v>1275</v>
      </c>
      <c r="AA98" s="361"/>
      <c r="AO98" s="361"/>
      <c r="BB98" s="361"/>
      <c r="BZ98" s="361"/>
      <c r="CA98" s="355">
        <v>6.615384615384615</v>
      </c>
      <c r="CB98" s="295">
        <v>7.1538461538461542</v>
      </c>
      <c r="CC98" s="295">
        <v>4.9230769230769234</v>
      </c>
      <c r="CD98" s="295">
        <v>4.1538461538461542</v>
      </c>
      <c r="CE98" s="295">
        <v>6.384615384615385</v>
      </c>
      <c r="CF98" s="295">
        <v>7.4615384615384617</v>
      </c>
      <c r="CG98" s="295">
        <v>4.0769230769230766</v>
      </c>
      <c r="CH98" s="295">
        <v>4</v>
      </c>
      <c r="CI98" s="295"/>
      <c r="CJ98" s="295">
        <f t="shared" si="99"/>
        <v>6.884615384615385</v>
      </c>
      <c r="CK98" s="295">
        <f t="shared" si="100"/>
        <v>4.5384615384615383</v>
      </c>
      <c r="CL98" s="292">
        <f t="shared" si="101"/>
        <v>2.3461538461538467</v>
      </c>
      <c r="CM98" s="295">
        <f t="shared" si="102"/>
        <v>6.9230769230769234</v>
      </c>
      <c r="CN98" s="295">
        <f t="shared" si="103"/>
        <v>4.0384615384615383</v>
      </c>
      <c r="CO98" s="295">
        <f t="shared" si="104"/>
        <v>2.884615384615385</v>
      </c>
      <c r="CP98" s="361"/>
      <c r="CQ98" s="355">
        <v>5.416666666666667</v>
      </c>
      <c r="CR98" s="295">
        <v>6</v>
      </c>
      <c r="CS98" s="295">
        <v>2.6666666666666665</v>
      </c>
      <c r="CT98" s="295">
        <v>2.75</v>
      </c>
      <c r="CU98" s="295"/>
      <c r="CV98" s="295"/>
      <c r="CW98" s="295"/>
      <c r="CX98" s="295"/>
      <c r="CY98" s="295"/>
      <c r="CZ98" s="295">
        <f t="shared" si="75"/>
        <v>5.7083333333333339</v>
      </c>
      <c r="DA98" s="295">
        <f t="shared" si="76"/>
        <v>2.708333333333333</v>
      </c>
      <c r="DB98" s="295">
        <f t="shared" si="105"/>
        <v>3.0000000000000009</v>
      </c>
      <c r="DC98" s="295"/>
      <c r="DD98" s="295"/>
      <c r="DE98" s="295"/>
      <c r="DF98" s="295"/>
      <c r="DG98" s="361"/>
      <c r="DH98" s="295">
        <f t="shared" si="77"/>
        <v>0</v>
      </c>
      <c r="DI98" s="295">
        <f t="shared" si="77"/>
        <v>0</v>
      </c>
      <c r="DJ98" s="295">
        <f t="shared" si="78"/>
        <v>0</v>
      </c>
      <c r="DK98" s="295">
        <f t="shared" si="79"/>
        <v>0</v>
      </c>
      <c r="DL98" s="295">
        <f t="shared" si="79"/>
        <v>0</v>
      </c>
      <c r="DM98" s="295">
        <f t="shared" si="80"/>
        <v>0</v>
      </c>
      <c r="DN98" s="295">
        <f t="shared" si="81"/>
        <v>0</v>
      </c>
      <c r="DO98" s="295">
        <f t="shared" si="82"/>
        <v>0.64350110879328448</v>
      </c>
      <c r="DP98" s="295">
        <f t="shared" si="82"/>
        <v>0</v>
      </c>
      <c r="DQ98" s="295">
        <f t="shared" si="82"/>
        <v>1.1592794807274085</v>
      </c>
      <c r="DR98" s="295">
        <f t="shared" si="82"/>
        <v>0.45102681179626242</v>
      </c>
      <c r="DS98" s="295">
        <f t="shared" si="83"/>
        <v>0.56345185032923883</v>
      </c>
      <c r="DT98" s="295">
        <f t="shared" si="84"/>
        <v>0</v>
      </c>
      <c r="DU98" s="295">
        <f t="shared" si="84"/>
        <v>0</v>
      </c>
      <c r="DV98" s="295">
        <f t="shared" si="84"/>
        <v>0</v>
      </c>
      <c r="DW98" s="295">
        <f t="shared" si="84"/>
        <v>0</v>
      </c>
      <c r="DX98" s="295">
        <f t="shared" si="85"/>
        <v>0</v>
      </c>
      <c r="DY98" s="295">
        <f t="shared" si="86"/>
        <v>0.56345185032923883</v>
      </c>
      <c r="DZ98" s="361"/>
      <c r="EA98" s="290">
        <f t="shared" si="106"/>
        <v>0</v>
      </c>
      <c r="EB98" s="290">
        <f t="shared" si="107"/>
        <v>0</v>
      </c>
      <c r="EC98" s="290">
        <f t="shared" si="89"/>
        <v>0</v>
      </c>
      <c r="ED98" s="290">
        <f t="shared" si="90"/>
        <v>0</v>
      </c>
      <c r="EE98" s="290">
        <f t="shared" si="91"/>
        <v>10</v>
      </c>
      <c r="EF98" s="290">
        <f t="shared" si="92"/>
        <v>0</v>
      </c>
      <c r="EG98" s="290">
        <f t="shared" si="93"/>
        <v>30</v>
      </c>
      <c r="EH98" s="290">
        <f t="shared" si="94"/>
        <v>5</v>
      </c>
      <c r="EI98" s="290">
        <f t="shared" si="95"/>
        <v>0</v>
      </c>
      <c r="EJ98" s="290">
        <f t="shared" si="96"/>
        <v>0</v>
      </c>
      <c r="EK98" s="290">
        <f t="shared" si="97"/>
        <v>0</v>
      </c>
      <c r="EL98" s="290">
        <f t="shared" si="98"/>
        <v>0</v>
      </c>
      <c r="EN98" s="290">
        <v>20</v>
      </c>
      <c r="EO98" s="290">
        <v>0</v>
      </c>
      <c r="EP98" s="290">
        <v>0</v>
      </c>
      <c r="EQ98" s="290">
        <v>0</v>
      </c>
      <c r="ER98" s="290">
        <v>0</v>
      </c>
      <c r="ES98" s="290">
        <v>20</v>
      </c>
      <c r="ET98" s="290">
        <v>0</v>
      </c>
      <c r="EU98" s="290">
        <v>0</v>
      </c>
      <c r="EV98" s="290">
        <v>0</v>
      </c>
      <c r="EW98" s="290">
        <v>0</v>
      </c>
      <c r="EY98" s="290">
        <v>20</v>
      </c>
      <c r="EZ98" s="290">
        <v>1</v>
      </c>
      <c r="FA98" s="290">
        <v>0</v>
      </c>
      <c r="FB98" s="290">
        <v>20</v>
      </c>
      <c r="FC98" s="290">
        <v>3</v>
      </c>
      <c r="FD98" s="290">
        <v>0</v>
      </c>
      <c r="FE98" s="290">
        <v>20</v>
      </c>
      <c r="FF98" s="290">
        <v>5</v>
      </c>
      <c r="FG98" s="290">
        <v>0</v>
      </c>
      <c r="FH98" s="290">
        <v>20</v>
      </c>
      <c r="FI98" s="290">
        <v>7</v>
      </c>
      <c r="FJ98" s="290">
        <v>2</v>
      </c>
      <c r="FL98" s="290">
        <v>20</v>
      </c>
      <c r="FM98" s="290">
        <v>0</v>
      </c>
      <c r="FN98" s="290">
        <v>0</v>
      </c>
      <c r="FO98" s="290">
        <v>20</v>
      </c>
      <c r="FP98" s="290">
        <v>0</v>
      </c>
      <c r="FQ98" s="290">
        <v>0</v>
      </c>
      <c r="FR98" s="290">
        <v>20</v>
      </c>
      <c r="FS98" s="290">
        <v>0</v>
      </c>
      <c r="FT98" s="290">
        <v>0</v>
      </c>
      <c r="FU98" s="290">
        <v>20</v>
      </c>
      <c r="FV98" s="290">
        <v>0</v>
      </c>
      <c r="FW98" s="290">
        <v>0</v>
      </c>
      <c r="FX98" s="398"/>
    </row>
    <row r="99" spans="1:180" s="312" customFormat="1" ht="16" thickBot="1">
      <c r="A99" s="304" t="s">
        <v>1133</v>
      </c>
      <c r="B99" s="312">
        <v>24</v>
      </c>
      <c r="C99" s="321">
        <v>24</v>
      </c>
      <c r="D99" s="317" t="s">
        <v>112</v>
      </c>
      <c r="E99" s="317" t="s">
        <v>92</v>
      </c>
      <c r="F99" s="406"/>
      <c r="G99" s="317" t="s">
        <v>803</v>
      </c>
      <c r="H99" s="312" t="s">
        <v>346</v>
      </c>
      <c r="I99" s="317" t="s">
        <v>347</v>
      </c>
      <c r="J99" s="322" t="s">
        <v>241</v>
      </c>
      <c r="K99" s="317" t="s">
        <v>298</v>
      </c>
      <c r="L99" s="335" t="s">
        <v>1276</v>
      </c>
      <c r="M99" s="344"/>
      <c r="N99" s="304"/>
      <c r="AA99" s="363"/>
      <c r="AB99" s="350"/>
      <c r="AO99" s="363"/>
      <c r="AP99" s="350"/>
      <c r="BB99" s="363"/>
      <c r="BC99" s="350"/>
      <c r="BK99" s="330"/>
      <c r="BL99" s="350"/>
      <c r="BZ99" s="363"/>
      <c r="CA99" s="356">
        <v>7</v>
      </c>
      <c r="CB99" s="317">
        <v>7.6923076923076925</v>
      </c>
      <c r="CC99" s="317">
        <v>7</v>
      </c>
      <c r="CD99" s="317">
        <v>7.7692307692307692</v>
      </c>
      <c r="CE99" s="317">
        <v>6.6923076923076925</v>
      </c>
      <c r="CF99" s="317">
        <v>7.5384615384615383</v>
      </c>
      <c r="CG99" s="317">
        <v>7.4615384615384617</v>
      </c>
      <c r="CH99" s="317">
        <v>7.5384615384615383</v>
      </c>
      <c r="CI99" s="317"/>
      <c r="CJ99" s="317">
        <f t="shared" si="99"/>
        <v>7.3461538461538467</v>
      </c>
      <c r="CK99" s="317">
        <f t="shared" si="100"/>
        <v>7.384615384615385</v>
      </c>
      <c r="CL99" s="319">
        <f t="shared" si="101"/>
        <v>-3.8461538461538325E-2</v>
      </c>
      <c r="CM99" s="317">
        <f t="shared" si="102"/>
        <v>7.115384615384615</v>
      </c>
      <c r="CN99" s="317">
        <f t="shared" si="103"/>
        <v>7.5</v>
      </c>
      <c r="CO99" s="317">
        <f t="shared" si="104"/>
        <v>-0.38461538461538503</v>
      </c>
      <c r="CP99" s="363"/>
      <c r="CQ99" s="356">
        <v>5.916666666666667</v>
      </c>
      <c r="CR99" s="317">
        <v>6.5</v>
      </c>
      <c r="CS99" s="317">
        <v>5.083333333333333</v>
      </c>
      <c r="CT99" s="317">
        <v>5.083333333333333</v>
      </c>
      <c r="CU99" s="317"/>
      <c r="CV99" s="317"/>
      <c r="CW99" s="317"/>
      <c r="CX99" s="317"/>
      <c r="CY99" s="317"/>
      <c r="CZ99" s="317">
        <f t="shared" si="75"/>
        <v>6.2083333333333339</v>
      </c>
      <c r="DA99" s="317">
        <f t="shared" si="76"/>
        <v>5.083333333333333</v>
      </c>
      <c r="DB99" s="317">
        <f t="shared" si="105"/>
        <v>1.1250000000000009</v>
      </c>
      <c r="DC99" s="317"/>
      <c r="DD99" s="317"/>
      <c r="DE99" s="317"/>
      <c r="DF99" s="317"/>
      <c r="DG99" s="363"/>
      <c r="DH99" s="317">
        <f t="shared" si="77"/>
        <v>0.31756042929152134</v>
      </c>
      <c r="DI99" s="317">
        <f t="shared" si="77"/>
        <v>0</v>
      </c>
      <c r="DJ99" s="317">
        <f t="shared" si="78"/>
        <v>0.15878021464576067</v>
      </c>
      <c r="DK99" s="317">
        <f t="shared" si="79"/>
        <v>0.72273424781341566</v>
      </c>
      <c r="DL99" s="317">
        <f t="shared" si="79"/>
        <v>0</v>
      </c>
      <c r="DM99" s="317">
        <f t="shared" si="80"/>
        <v>0.36136712390670783</v>
      </c>
      <c r="DN99" s="317">
        <f t="shared" si="81"/>
        <v>-0.20258690926094716</v>
      </c>
      <c r="DO99" s="317">
        <f t="shared" si="82"/>
        <v>0</v>
      </c>
      <c r="DP99" s="317">
        <f t="shared" si="82"/>
        <v>0</v>
      </c>
      <c r="DQ99" s="317">
        <f t="shared" si="82"/>
        <v>0</v>
      </c>
      <c r="DR99" s="317">
        <f t="shared" si="82"/>
        <v>0</v>
      </c>
      <c r="DS99" s="317">
        <f t="shared" si="83"/>
        <v>0</v>
      </c>
      <c r="DT99" s="317">
        <f t="shared" si="84"/>
        <v>0.72273424781341566</v>
      </c>
      <c r="DU99" s="317">
        <f t="shared" si="84"/>
        <v>0.55481103298007151</v>
      </c>
      <c r="DV99" s="317">
        <f t="shared" si="84"/>
        <v>0.31756042929152134</v>
      </c>
      <c r="DW99" s="317">
        <f t="shared" si="84"/>
        <v>0</v>
      </c>
      <c r="DX99" s="317">
        <f t="shared" si="85"/>
        <v>0.39877642752125209</v>
      </c>
      <c r="DY99" s="317">
        <f t="shared" si="86"/>
        <v>-0.39877642752125209</v>
      </c>
      <c r="DZ99" s="363"/>
      <c r="EA99" s="312">
        <f t="shared" si="106"/>
        <v>2.5</v>
      </c>
      <c r="EB99" s="312">
        <f t="shared" si="107"/>
        <v>0</v>
      </c>
      <c r="EC99" s="312">
        <f t="shared" si="89"/>
        <v>12.5</v>
      </c>
      <c r="ED99" s="312">
        <f t="shared" si="90"/>
        <v>0</v>
      </c>
      <c r="EE99" s="312">
        <f t="shared" si="91"/>
        <v>0</v>
      </c>
      <c r="EF99" s="312">
        <f t="shared" si="92"/>
        <v>0</v>
      </c>
      <c r="EG99" s="312">
        <f t="shared" si="93"/>
        <v>0</v>
      </c>
      <c r="EH99" s="312">
        <f t="shared" si="94"/>
        <v>0</v>
      </c>
      <c r="EI99" s="312">
        <f t="shared" si="95"/>
        <v>12.5</v>
      </c>
      <c r="EJ99" s="312">
        <f t="shared" si="96"/>
        <v>7.5</v>
      </c>
      <c r="EK99" s="312">
        <f t="shared" si="97"/>
        <v>2.5</v>
      </c>
      <c r="EL99" s="312">
        <f t="shared" si="98"/>
        <v>0</v>
      </c>
      <c r="EN99" s="312">
        <v>20</v>
      </c>
      <c r="EO99" s="312">
        <v>1</v>
      </c>
      <c r="EP99" s="312">
        <v>0</v>
      </c>
      <c r="EQ99" s="312">
        <v>2</v>
      </c>
      <c r="ER99" s="312">
        <v>0</v>
      </c>
      <c r="ES99" s="312">
        <v>20</v>
      </c>
      <c r="ET99" s="312">
        <v>0</v>
      </c>
      <c r="EU99" s="312">
        <v>0</v>
      </c>
      <c r="EV99" s="312">
        <v>3</v>
      </c>
      <c r="EW99" s="312">
        <v>0</v>
      </c>
      <c r="EY99" s="312">
        <v>20</v>
      </c>
      <c r="EZ99" s="312">
        <v>0</v>
      </c>
      <c r="FA99" s="312">
        <v>0</v>
      </c>
      <c r="FB99" s="312">
        <v>20</v>
      </c>
      <c r="FC99" s="312">
        <v>0</v>
      </c>
      <c r="FD99" s="312">
        <v>0</v>
      </c>
      <c r="FE99" s="312">
        <v>20</v>
      </c>
      <c r="FF99" s="312">
        <v>0</v>
      </c>
      <c r="FG99" s="312">
        <v>0</v>
      </c>
      <c r="FH99" s="312">
        <v>20</v>
      </c>
      <c r="FI99" s="312">
        <v>0</v>
      </c>
      <c r="FJ99" s="312">
        <v>0</v>
      </c>
      <c r="FL99" s="312">
        <v>20</v>
      </c>
      <c r="FM99" s="312">
        <v>4</v>
      </c>
      <c r="FN99" s="312">
        <v>3</v>
      </c>
      <c r="FO99" s="312">
        <v>20</v>
      </c>
      <c r="FP99" s="312">
        <v>1</v>
      </c>
      <c r="FQ99" s="312">
        <v>0</v>
      </c>
      <c r="FR99" s="312">
        <v>20</v>
      </c>
      <c r="FS99" s="312">
        <v>1</v>
      </c>
      <c r="FT99" s="312">
        <v>0</v>
      </c>
      <c r="FU99" s="312">
        <v>20</v>
      </c>
      <c r="FV99" s="312">
        <v>0</v>
      </c>
      <c r="FW99" s="312">
        <v>0</v>
      </c>
      <c r="FX99" s="399"/>
    </row>
    <row r="100" spans="1:180" s="285" customFormat="1">
      <c r="A100" s="284" t="s">
        <v>1132</v>
      </c>
      <c r="B100" s="285">
        <v>1</v>
      </c>
      <c r="C100" s="313">
        <v>1</v>
      </c>
      <c r="D100" s="285" t="s">
        <v>1277</v>
      </c>
      <c r="F100" s="285" t="s">
        <v>477</v>
      </c>
      <c r="H100" s="285" t="s">
        <v>1294</v>
      </c>
      <c r="I100" s="285" t="s">
        <v>1295</v>
      </c>
      <c r="L100" s="327"/>
      <c r="M100" s="342"/>
      <c r="N100" s="284"/>
      <c r="AA100" s="360"/>
      <c r="AB100" s="348"/>
      <c r="AO100" s="360"/>
      <c r="AP100" s="348"/>
      <c r="BB100" s="360"/>
      <c r="BC100" s="348"/>
      <c r="BK100" s="327"/>
      <c r="BL100" s="348"/>
      <c r="BZ100" s="360"/>
      <c r="CA100" s="354">
        <v>2</v>
      </c>
      <c r="CB100" s="302">
        <v>2.5384615384615383</v>
      </c>
      <c r="CC100" s="302"/>
      <c r="CD100" s="302"/>
      <c r="CE100" s="302">
        <v>3.3076923076923075</v>
      </c>
      <c r="CF100" s="302">
        <v>3</v>
      </c>
      <c r="CG100" s="302"/>
      <c r="CH100" s="302"/>
      <c r="CI100" s="302"/>
      <c r="CJ100" s="302">
        <f t="shared" ref="CJ100:CJ131" si="108">AVERAGE(CA100:CB100)</f>
        <v>2.2692307692307692</v>
      </c>
      <c r="CK100" s="302"/>
      <c r="CL100" s="302"/>
      <c r="CM100" s="302">
        <f t="shared" ref="CM100:CM131" si="109">AVERAGE(CE100:CF100)</f>
        <v>3.1538461538461537</v>
      </c>
      <c r="CN100" s="302"/>
      <c r="CO100" s="302"/>
      <c r="CP100" s="360"/>
      <c r="CQ100" s="354"/>
      <c r="CR100" s="302"/>
      <c r="CS100" s="302"/>
      <c r="CT100" s="302"/>
      <c r="CU100" s="302">
        <v>2.9166666666666665</v>
      </c>
      <c r="CV100" s="302">
        <v>2.6666666666666665</v>
      </c>
      <c r="CW100" s="302"/>
      <c r="CX100" s="302"/>
      <c r="CY100" s="302"/>
      <c r="DB100" s="302"/>
      <c r="DC100" s="302">
        <f>AVERAGE(CU100:CV100)</f>
        <v>2.7916666666666665</v>
      </c>
      <c r="DD100" s="302"/>
      <c r="DE100" s="302"/>
      <c r="DF100" s="302"/>
      <c r="DG100" s="360"/>
      <c r="DH100" s="302">
        <f t="shared" ref="DH100:DH131" si="110">2*(ASIN(SQRT(EA100/100)))</f>
        <v>0</v>
      </c>
      <c r="DI100" s="302">
        <f t="shared" ref="DI100:DI131" si="111">2*(ASIN(SQRT(EB100/100)))</f>
        <v>0</v>
      </c>
      <c r="DJ100" s="302">
        <f t="shared" ref="DJ100:DJ119" si="112">AVERAGE(DH100:DI100)</f>
        <v>0</v>
      </c>
      <c r="DK100" s="302"/>
      <c r="DL100" s="302"/>
      <c r="DM100" s="302"/>
      <c r="DN100" s="302"/>
      <c r="DO100" s="302">
        <f t="shared" ref="DO100:DO131" si="113">2*(ASIN(SQRT(EE100/100)))</f>
        <v>0</v>
      </c>
      <c r="DP100" s="302">
        <f t="shared" ref="DP100:DP131" si="114">2*(ASIN(SQRT(EF100/100)))</f>
        <v>0</v>
      </c>
      <c r="DQ100" s="302">
        <f t="shared" ref="DQ100:DQ131" si="115">2*(ASIN(SQRT(EG100/100)))</f>
        <v>0</v>
      </c>
      <c r="DR100" s="302">
        <f t="shared" ref="DR100:DR131" si="116">2*(ASIN(SQRT(EH100/100)))</f>
        <v>0</v>
      </c>
      <c r="DS100" s="302">
        <f t="shared" ref="DS100:DS119" si="117">AVERAGE(DO100:DR100)</f>
        <v>0</v>
      </c>
      <c r="DT100" s="302"/>
      <c r="DU100" s="302"/>
      <c r="DV100" s="302"/>
      <c r="DW100" s="302"/>
      <c r="DX100" s="302"/>
      <c r="DY100" s="302"/>
      <c r="DZ100" s="360"/>
      <c r="EA100" s="302">
        <f t="shared" ref="EA100:EA131" si="118">SUM((EO100+ET100)/(EN100+ES100))*100</f>
        <v>0</v>
      </c>
      <c r="EB100" s="302">
        <f t="shared" ref="EB100:EB131" si="119">SUM((EP100+EU100)/(EN100+ES100))*100</f>
        <v>0</v>
      </c>
      <c r="EC100" s="302"/>
      <c r="ED100" s="302"/>
      <c r="EE100" s="302">
        <f t="shared" ref="EE100:EE131" si="120">SUM((EZ100+FC100)/(EY100+FB100))*100</f>
        <v>0</v>
      </c>
      <c r="EF100" s="302">
        <f t="shared" ref="EF100:EF131" si="121">SUM((FA100+FD100)/(EY100+FB100))*100</f>
        <v>0</v>
      </c>
      <c r="EG100" s="302">
        <f t="shared" ref="EG100:EG131" si="122">SUM((FF100+FI100)/(FE100+FH100))*100</f>
        <v>0</v>
      </c>
      <c r="EH100" s="302">
        <f t="shared" ref="EH100:EH131" si="123">SUM((FG100+FJ100)/(FE100+FH100))*100</f>
        <v>0</v>
      </c>
      <c r="EI100" s="302"/>
      <c r="EJ100" s="302"/>
      <c r="EK100" s="302"/>
      <c r="EL100" s="302"/>
      <c r="EM100" s="302"/>
      <c r="EN100" s="285">
        <v>20</v>
      </c>
      <c r="EO100" s="285">
        <v>0</v>
      </c>
      <c r="EP100" s="285">
        <v>0</v>
      </c>
      <c r="EQ100" s="302"/>
      <c r="ER100" s="302"/>
      <c r="ES100" s="285">
        <v>20</v>
      </c>
      <c r="ET100" s="285">
        <v>0</v>
      </c>
      <c r="EU100" s="285">
        <v>0</v>
      </c>
      <c r="EW100" s="302"/>
      <c r="EX100" s="302"/>
      <c r="EY100" s="285">
        <v>20</v>
      </c>
      <c r="EZ100" s="285">
        <v>0</v>
      </c>
      <c r="FA100" s="285">
        <v>0</v>
      </c>
      <c r="FB100" s="285">
        <v>20</v>
      </c>
      <c r="FC100" s="285">
        <v>0</v>
      </c>
      <c r="FD100" s="285">
        <v>0</v>
      </c>
      <c r="FE100" s="285">
        <v>20</v>
      </c>
      <c r="FF100" s="285">
        <v>0</v>
      </c>
      <c r="FG100" s="285">
        <v>0</v>
      </c>
      <c r="FH100" s="285">
        <v>20</v>
      </c>
      <c r="FI100" s="285">
        <v>0</v>
      </c>
      <c r="FJ100" s="285">
        <v>0</v>
      </c>
      <c r="FX100" s="397"/>
    </row>
    <row r="101" spans="1:180">
      <c r="A101" s="289" t="s">
        <v>1132</v>
      </c>
      <c r="B101" s="290">
        <v>2</v>
      </c>
      <c r="C101" s="300">
        <v>2</v>
      </c>
      <c r="D101" s="290" t="s">
        <v>1278</v>
      </c>
      <c r="E101" s="285"/>
      <c r="F101" s="290" t="s">
        <v>577</v>
      </c>
      <c r="H101" s="290" t="s">
        <v>200</v>
      </c>
      <c r="I101" s="290" t="s">
        <v>201</v>
      </c>
      <c r="J101" s="285"/>
      <c r="K101" s="285"/>
      <c r="AA101" s="361"/>
      <c r="AO101" s="361"/>
      <c r="BB101" s="361"/>
      <c r="BZ101" s="361"/>
      <c r="CA101" s="355">
        <v>2.9230769230769229</v>
      </c>
      <c r="CB101" s="295">
        <v>2.3846153846153846</v>
      </c>
      <c r="CC101" s="295"/>
      <c r="CD101" s="295"/>
      <c r="CE101" s="295">
        <v>3.2307692307692308</v>
      </c>
      <c r="CF101" s="295">
        <v>3.1538461538461537</v>
      </c>
      <c r="CG101" s="295"/>
      <c r="CH101" s="295"/>
      <c r="CI101" s="295"/>
      <c r="CJ101" s="295">
        <f t="shared" si="108"/>
        <v>2.6538461538461537</v>
      </c>
      <c r="CK101" s="295"/>
      <c r="CL101" s="295"/>
      <c r="CM101" s="295">
        <f t="shared" si="109"/>
        <v>3.1923076923076925</v>
      </c>
      <c r="CN101" s="295"/>
      <c r="CO101" s="295"/>
      <c r="CP101" s="361"/>
      <c r="CQ101" s="355"/>
      <c r="CR101" s="295"/>
      <c r="CS101" s="295"/>
      <c r="CT101" s="295"/>
      <c r="CU101" s="295">
        <v>3.9166666666666665</v>
      </c>
      <c r="CV101" s="295">
        <v>3.6666666666666665</v>
      </c>
      <c r="CW101" s="295"/>
      <c r="CX101" s="295"/>
      <c r="CY101" s="295"/>
      <c r="DB101" s="295"/>
      <c r="DC101" s="302">
        <f t="shared" ref="DC101:DC118" si="124">AVERAGE(CU101:CV101)</f>
        <v>3.7916666666666665</v>
      </c>
      <c r="DD101" s="295"/>
      <c r="DE101" s="295"/>
      <c r="DF101" s="295"/>
      <c r="DG101" s="361"/>
      <c r="DH101" s="295">
        <f t="shared" si="110"/>
        <v>0</v>
      </c>
      <c r="DI101" s="295">
        <f t="shared" si="111"/>
        <v>0</v>
      </c>
      <c r="DJ101" s="295">
        <f t="shared" si="112"/>
        <v>0</v>
      </c>
      <c r="DK101" s="295"/>
      <c r="DL101" s="295"/>
      <c r="DM101" s="295"/>
      <c r="DN101" s="295"/>
      <c r="DO101" s="295">
        <f t="shared" si="113"/>
        <v>0</v>
      </c>
      <c r="DP101" s="295">
        <f t="shared" si="114"/>
        <v>0</v>
      </c>
      <c r="DQ101" s="295">
        <f t="shared" si="115"/>
        <v>0</v>
      </c>
      <c r="DR101" s="295">
        <f t="shared" si="116"/>
        <v>0</v>
      </c>
      <c r="DS101" s="295">
        <f t="shared" si="117"/>
        <v>0</v>
      </c>
      <c r="DT101" s="295"/>
      <c r="DU101" s="295"/>
      <c r="DV101" s="295"/>
      <c r="DW101" s="295"/>
      <c r="DX101" s="295"/>
      <c r="DY101" s="295"/>
      <c r="DZ101" s="361"/>
      <c r="EA101" s="295">
        <f t="shared" si="118"/>
        <v>0</v>
      </c>
      <c r="EB101" s="295">
        <f t="shared" si="119"/>
        <v>0</v>
      </c>
      <c r="EC101" s="295"/>
      <c r="ED101" s="295"/>
      <c r="EE101" s="295">
        <f t="shared" si="120"/>
        <v>0</v>
      </c>
      <c r="EF101" s="295">
        <f t="shared" si="121"/>
        <v>0</v>
      </c>
      <c r="EG101" s="295">
        <f t="shared" si="122"/>
        <v>0</v>
      </c>
      <c r="EH101" s="295">
        <f t="shared" si="123"/>
        <v>0</v>
      </c>
      <c r="EI101" s="295"/>
      <c r="EJ101" s="295"/>
      <c r="EK101" s="295"/>
      <c r="EL101" s="295"/>
      <c r="EM101" s="295"/>
      <c r="EN101" s="290">
        <v>20</v>
      </c>
      <c r="EO101" s="290">
        <v>0</v>
      </c>
      <c r="EP101" s="290">
        <v>0</v>
      </c>
      <c r="EQ101" s="295"/>
      <c r="ER101" s="295"/>
      <c r="ES101" s="290">
        <v>20</v>
      </c>
      <c r="ET101" s="290">
        <v>0</v>
      </c>
      <c r="EU101" s="290">
        <v>0</v>
      </c>
      <c r="EW101" s="295"/>
      <c r="EX101" s="295"/>
      <c r="EY101" s="290">
        <v>20</v>
      </c>
      <c r="EZ101" s="290">
        <v>0</v>
      </c>
      <c r="FA101" s="290">
        <v>0</v>
      </c>
      <c r="FB101" s="290">
        <v>20</v>
      </c>
      <c r="FC101" s="290">
        <v>0</v>
      </c>
      <c r="FD101" s="290">
        <v>0</v>
      </c>
      <c r="FE101" s="290">
        <v>20</v>
      </c>
      <c r="FF101" s="290">
        <v>0</v>
      </c>
      <c r="FG101" s="290">
        <v>0</v>
      </c>
      <c r="FH101" s="290">
        <v>20</v>
      </c>
      <c r="FI101" s="290">
        <v>0</v>
      </c>
      <c r="FJ101" s="290">
        <v>0</v>
      </c>
      <c r="FX101" s="398"/>
    </row>
    <row r="102" spans="1:180">
      <c r="A102" s="289" t="s">
        <v>1132</v>
      </c>
      <c r="B102" s="290">
        <v>3</v>
      </c>
      <c r="C102" s="300">
        <v>3</v>
      </c>
      <c r="D102" s="290" t="s">
        <v>1279</v>
      </c>
      <c r="E102" s="285"/>
      <c r="F102" s="290" t="s">
        <v>578</v>
      </c>
      <c r="H102" s="290" t="s">
        <v>1296</v>
      </c>
      <c r="I102" s="290" t="s">
        <v>1297</v>
      </c>
      <c r="J102" s="285"/>
      <c r="K102" s="285"/>
      <c r="AA102" s="361"/>
      <c r="AO102" s="361"/>
      <c r="BB102" s="361"/>
      <c r="BZ102" s="361"/>
      <c r="CA102" s="355">
        <v>3.8461538461538463</v>
      </c>
      <c r="CB102" s="295">
        <v>3.6153846153846154</v>
      </c>
      <c r="CC102" s="295"/>
      <c r="CD102" s="295"/>
      <c r="CE102" s="295">
        <v>4.0769230769230766</v>
      </c>
      <c r="CF102" s="295">
        <v>4</v>
      </c>
      <c r="CG102" s="295"/>
      <c r="CH102" s="295"/>
      <c r="CI102" s="295"/>
      <c r="CJ102" s="295">
        <f t="shared" si="108"/>
        <v>3.7307692307692308</v>
      </c>
      <c r="CK102" s="295"/>
      <c r="CL102" s="295"/>
      <c r="CM102" s="295">
        <f t="shared" si="109"/>
        <v>4.0384615384615383</v>
      </c>
      <c r="CN102" s="295"/>
      <c r="CO102" s="295"/>
      <c r="CP102" s="361"/>
      <c r="CQ102" s="355"/>
      <c r="CR102" s="295"/>
      <c r="CS102" s="295"/>
      <c r="CT102" s="295"/>
      <c r="CU102" s="295">
        <v>3.4166666666666665</v>
      </c>
      <c r="CV102" s="295">
        <v>3.25</v>
      </c>
      <c r="CW102" s="295"/>
      <c r="CX102" s="295"/>
      <c r="CY102" s="295"/>
      <c r="DB102" s="295"/>
      <c r="DC102" s="302">
        <f t="shared" si="124"/>
        <v>3.333333333333333</v>
      </c>
      <c r="DD102" s="295"/>
      <c r="DE102" s="295"/>
      <c r="DF102" s="295"/>
      <c r="DG102" s="361"/>
      <c r="DH102" s="295">
        <f t="shared" si="110"/>
        <v>0</v>
      </c>
      <c r="DI102" s="295">
        <f t="shared" si="111"/>
        <v>0</v>
      </c>
      <c r="DJ102" s="295">
        <f t="shared" si="112"/>
        <v>0</v>
      </c>
      <c r="DK102" s="295"/>
      <c r="DL102" s="295"/>
      <c r="DM102" s="295"/>
      <c r="DN102" s="295"/>
      <c r="DO102" s="295">
        <f t="shared" si="113"/>
        <v>0</v>
      </c>
      <c r="DP102" s="295">
        <f t="shared" si="114"/>
        <v>0</v>
      </c>
      <c r="DQ102" s="295">
        <f t="shared" si="115"/>
        <v>0</v>
      </c>
      <c r="DR102" s="295">
        <f t="shared" si="116"/>
        <v>0</v>
      </c>
      <c r="DS102" s="295">
        <f t="shared" si="117"/>
        <v>0</v>
      </c>
      <c r="DT102" s="295"/>
      <c r="DU102" s="295"/>
      <c r="DV102" s="295"/>
      <c r="DW102" s="295"/>
      <c r="DX102" s="295"/>
      <c r="DY102" s="295"/>
      <c r="DZ102" s="361"/>
      <c r="EA102" s="295">
        <f t="shared" si="118"/>
        <v>0</v>
      </c>
      <c r="EB102" s="295">
        <f t="shared" si="119"/>
        <v>0</v>
      </c>
      <c r="EC102" s="295"/>
      <c r="ED102" s="295"/>
      <c r="EE102" s="295">
        <f t="shared" si="120"/>
        <v>0</v>
      </c>
      <c r="EF102" s="295">
        <f t="shared" si="121"/>
        <v>0</v>
      </c>
      <c r="EG102" s="295">
        <f t="shared" si="122"/>
        <v>0</v>
      </c>
      <c r="EH102" s="295">
        <f t="shared" si="123"/>
        <v>0</v>
      </c>
      <c r="EI102" s="295"/>
      <c r="EJ102" s="295"/>
      <c r="EK102" s="295"/>
      <c r="EL102" s="295"/>
      <c r="EM102" s="295"/>
      <c r="EN102" s="290">
        <v>20</v>
      </c>
      <c r="EO102" s="290">
        <v>0</v>
      </c>
      <c r="EP102" s="290">
        <v>0</v>
      </c>
      <c r="EQ102" s="295"/>
      <c r="ER102" s="295"/>
      <c r="ES102" s="290">
        <v>20</v>
      </c>
      <c r="ET102" s="290">
        <v>0</v>
      </c>
      <c r="EU102" s="290">
        <v>0</v>
      </c>
      <c r="EW102" s="295"/>
      <c r="EX102" s="295"/>
      <c r="EY102" s="290">
        <v>20</v>
      </c>
      <c r="EZ102" s="290">
        <v>0</v>
      </c>
      <c r="FA102" s="290">
        <v>0</v>
      </c>
      <c r="FB102" s="290">
        <v>20</v>
      </c>
      <c r="FC102" s="290">
        <v>0</v>
      </c>
      <c r="FD102" s="290">
        <v>0</v>
      </c>
      <c r="FE102" s="290">
        <v>20</v>
      </c>
      <c r="FF102" s="290">
        <v>0</v>
      </c>
      <c r="FG102" s="290">
        <v>0</v>
      </c>
      <c r="FH102" s="290">
        <v>20</v>
      </c>
      <c r="FI102" s="290">
        <v>0</v>
      </c>
      <c r="FJ102" s="290">
        <v>0</v>
      </c>
      <c r="FX102" s="398"/>
    </row>
    <row r="103" spans="1:180">
      <c r="A103" s="289" t="s">
        <v>1132</v>
      </c>
      <c r="B103" s="290">
        <v>4</v>
      </c>
      <c r="C103" s="300">
        <v>4</v>
      </c>
      <c r="D103" s="290" t="s">
        <v>527</v>
      </c>
      <c r="E103" s="285"/>
      <c r="F103" s="290" t="s">
        <v>477</v>
      </c>
      <c r="H103" s="290" t="s">
        <v>1298</v>
      </c>
      <c r="I103" s="290" t="s">
        <v>1299</v>
      </c>
      <c r="J103" s="285"/>
      <c r="K103" s="285"/>
      <c r="AA103" s="361"/>
      <c r="AO103" s="361"/>
      <c r="BB103" s="361"/>
      <c r="BZ103" s="361"/>
      <c r="CA103" s="355">
        <v>3.4615384615384617</v>
      </c>
      <c r="CB103" s="295">
        <v>3.2307692307692308</v>
      </c>
      <c r="CC103" s="295"/>
      <c r="CD103" s="295"/>
      <c r="CE103" s="295">
        <v>3.8461538461538463</v>
      </c>
      <c r="CF103" s="295">
        <v>3.7692307692307692</v>
      </c>
      <c r="CG103" s="295"/>
      <c r="CH103" s="295"/>
      <c r="CI103" s="295"/>
      <c r="CJ103" s="295">
        <f t="shared" si="108"/>
        <v>3.3461538461538463</v>
      </c>
      <c r="CK103" s="295"/>
      <c r="CL103" s="295"/>
      <c r="CM103" s="295">
        <f t="shared" si="109"/>
        <v>3.8076923076923075</v>
      </c>
      <c r="CN103" s="295"/>
      <c r="CO103" s="295"/>
      <c r="CP103" s="361"/>
      <c r="CQ103" s="355"/>
      <c r="CR103" s="295"/>
      <c r="CS103" s="295"/>
      <c r="CT103" s="295"/>
      <c r="CU103" s="295">
        <v>3.75</v>
      </c>
      <c r="CV103" s="295">
        <v>4.083333333333333</v>
      </c>
      <c r="CW103" s="295"/>
      <c r="CX103" s="295"/>
      <c r="CY103" s="295"/>
      <c r="DB103" s="295"/>
      <c r="DC103" s="302">
        <f t="shared" si="124"/>
        <v>3.9166666666666665</v>
      </c>
      <c r="DD103" s="295"/>
      <c r="DE103" s="295"/>
      <c r="DF103" s="295"/>
      <c r="DG103" s="361"/>
      <c r="DH103" s="295">
        <f t="shared" si="110"/>
        <v>0</v>
      </c>
      <c r="DI103" s="295">
        <f t="shared" si="111"/>
        <v>0</v>
      </c>
      <c r="DJ103" s="295">
        <f t="shared" si="112"/>
        <v>0</v>
      </c>
      <c r="DK103" s="295"/>
      <c r="DL103" s="295"/>
      <c r="DM103" s="295"/>
      <c r="DN103" s="295"/>
      <c r="DO103" s="295">
        <f t="shared" si="113"/>
        <v>0</v>
      </c>
      <c r="DP103" s="295">
        <f t="shared" si="114"/>
        <v>0</v>
      </c>
      <c r="DQ103" s="295">
        <f t="shared" si="115"/>
        <v>0</v>
      </c>
      <c r="DR103" s="295">
        <f t="shared" si="116"/>
        <v>0</v>
      </c>
      <c r="DS103" s="295">
        <f t="shared" si="117"/>
        <v>0</v>
      </c>
      <c r="DT103" s="295"/>
      <c r="DU103" s="295"/>
      <c r="DV103" s="295"/>
      <c r="DW103" s="295"/>
      <c r="DX103" s="295"/>
      <c r="DY103" s="295"/>
      <c r="DZ103" s="361"/>
      <c r="EA103" s="295">
        <f t="shared" si="118"/>
        <v>0</v>
      </c>
      <c r="EB103" s="295">
        <f t="shared" si="119"/>
        <v>0</v>
      </c>
      <c r="EC103" s="295"/>
      <c r="ED103" s="295"/>
      <c r="EE103" s="295">
        <f t="shared" si="120"/>
        <v>0</v>
      </c>
      <c r="EF103" s="295">
        <f t="shared" si="121"/>
        <v>0</v>
      </c>
      <c r="EG103" s="295">
        <f t="shared" si="122"/>
        <v>0</v>
      </c>
      <c r="EH103" s="295">
        <f t="shared" si="123"/>
        <v>0</v>
      </c>
      <c r="EI103" s="295"/>
      <c r="EJ103" s="295"/>
      <c r="EK103" s="295"/>
      <c r="EL103" s="295"/>
      <c r="EM103" s="295"/>
      <c r="EN103" s="290">
        <v>20</v>
      </c>
      <c r="EO103" s="290">
        <v>0</v>
      </c>
      <c r="EP103" s="290">
        <v>0</v>
      </c>
      <c r="EQ103" s="295"/>
      <c r="ER103" s="295"/>
      <c r="ES103" s="290">
        <v>20</v>
      </c>
      <c r="ET103" s="290">
        <v>0</v>
      </c>
      <c r="EU103" s="290">
        <v>0</v>
      </c>
      <c r="EW103" s="295"/>
      <c r="EX103" s="295"/>
      <c r="EY103" s="290">
        <v>20</v>
      </c>
      <c r="EZ103" s="290">
        <v>0</v>
      </c>
      <c r="FA103" s="290">
        <v>0</v>
      </c>
      <c r="FB103" s="290">
        <v>20</v>
      </c>
      <c r="FC103" s="290">
        <v>0</v>
      </c>
      <c r="FD103" s="290">
        <v>0</v>
      </c>
      <c r="FE103" s="290">
        <v>20</v>
      </c>
      <c r="FF103" s="290">
        <v>0</v>
      </c>
      <c r="FG103" s="290">
        <v>0</v>
      </c>
      <c r="FH103" s="290">
        <v>20</v>
      </c>
      <c r="FI103" s="290">
        <v>0</v>
      </c>
      <c r="FJ103" s="290">
        <v>0</v>
      </c>
      <c r="FX103" s="398"/>
    </row>
    <row r="104" spans="1:180">
      <c r="A104" s="289" t="s">
        <v>1132</v>
      </c>
      <c r="B104" s="290">
        <v>5</v>
      </c>
      <c r="C104" s="300">
        <v>5</v>
      </c>
      <c r="D104" s="290" t="s">
        <v>1280</v>
      </c>
      <c r="E104" s="285"/>
      <c r="F104" s="290" t="s">
        <v>577</v>
      </c>
      <c r="H104" s="290" t="s">
        <v>1300</v>
      </c>
      <c r="I104" s="290" t="s">
        <v>1301</v>
      </c>
      <c r="J104" s="285"/>
      <c r="K104" s="285"/>
      <c r="AA104" s="361"/>
      <c r="AO104" s="361"/>
      <c r="BB104" s="361"/>
      <c r="BZ104" s="361"/>
      <c r="CA104" s="355">
        <v>3.7692307692307692</v>
      </c>
      <c r="CB104" s="295">
        <v>4.615384615384615</v>
      </c>
      <c r="CC104" s="295"/>
      <c r="CD104" s="295"/>
      <c r="CE104" s="295">
        <v>4.2307692307692308</v>
      </c>
      <c r="CF104" s="295">
        <v>5.166666666666667</v>
      </c>
      <c r="CG104" s="295"/>
      <c r="CH104" s="295"/>
      <c r="CI104" s="295"/>
      <c r="CJ104" s="295">
        <f t="shared" si="108"/>
        <v>4.1923076923076916</v>
      </c>
      <c r="CK104" s="295"/>
      <c r="CL104" s="295"/>
      <c r="CM104" s="295">
        <f t="shared" si="109"/>
        <v>4.6987179487179489</v>
      </c>
      <c r="CN104" s="295"/>
      <c r="CO104" s="295"/>
      <c r="CP104" s="361"/>
      <c r="CQ104" s="355"/>
      <c r="CR104" s="295"/>
      <c r="CS104" s="295"/>
      <c r="CT104" s="295"/>
      <c r="CU104" s="295">
        <v>3.6666666666666665</v>
      </c>
      <c r="CV104" s="295">
        <v>3.6666666666666665</v>
      </c>
      <c r="CW104" s="295"/>
      <c r="CX104" s="295"/>
      <c r="CY104" s="295"/>
      <c r="DB104" s="295"/>
      <c r="DC104" s="302">
        <f t="shared" si="124"/>
        <v>3.6666666666666665</v>
      </c>
      <c r="DD104" s="295"/>
      <c r="DE104" s="295"/>
      <c r="DF104" s="295"/>
      <c r="DG104" s="361"/>
      <c r="DH104" s="295">
        <f t="shared" si="110"/>
        <v>0</v>
      </c>
      <c r="DI104" s="295">
        <f t="shared" si="111"/>
        <v>0</v>
      </c>
      <c r="DJ104" s="295">
        <f t="shared" si="112"/>
        <v>0</v>
      </c>
      <c r="DK104" s="295"/>
      <c r="DL104" s="295"/>
      <c r="DM104" s="295"/>
      <c r="DN104" s="295"/>
      <c r="DO104" s="295">
        <f t="shared" si="113"/>
        <v>0</v>
      </c>
      <c r="DP104" s="295">
        <f t="shared" si="114"/>
        <v>0</v>
      </c>
      <c r="DQ104" s="295">
        <f t="shared" si="115"/>
        <v>0</v>
      </c>
      <c r="DR104" s="295">
        <f t="shared" si="116"/>
        <v>0</v>
      </c>
      <c r="DS104" s="295">
        <f t="shared" si="117"/>
        <v>0</v>
      </c>
      <c r="DT104" s="295"/>
      <c r="DU104" s="295"/>
      <c r="DV104" s="295"/>
      <c r="DW104" s="295"/>
      <c r="DX104" s="295"/>
      <c r="DY104" s="295"/>
      <c r="DZ104" s="361"/>
      <c r="EA104" s="295">
        <f t="shared" si="118"/>
        <v>0</v>
      </c>
      <c r="EB104" s="295">
        <f t="shared" si="119"/>
        <v>0</v>
      </c>
      <c r="EC104" s="295"/>
      <c r="ED104" s="295"/>
      <c r="EE104" s="295">
        <f t="shared" si="120"/>
        <v>0</v>
      </c>
      <c r="EF104" s="295">
        <f t="shared" si="121"/>
        <v>0</v>
      </c>
      <c r="EG104" s="295">
        <f t="shared" si="122"/>
        <v>0</v>
      </c>
      <c r="EH104" s="295">
        <f t="shared" si="123"/>
        <v>0</v>
      </c>
      <c r="EI104" s="295"/>
      <c r="EJ104" s="295"/>
      <c r="EK104" s="295"/>
      <c r="EL104" s="295"/>
      <c r="EM104" s="295"/>
      <c r="EN104" s="290">
        <v>20</v>
      </c>
      <c r="EO104" s="290">
        <v>0</v>
      </c>
      <c r="EP104" s="290">
        <v>0</v>
      </c>
      <c r="EQ104" s="295"/>
      <c r="ER104" s="295"/>
      <c r="ES104" s="290">
        <v>20</v>
      </c>
      <c r="ET104" s="290">
        <v>0</v>
      </c>
      <c r="EU104" s="290">
        <v>0</v>
      </c>
      <c r="EW104" s="295"/>
      <c r="EX104" s="295"/>
      <c r="EY104" s="290">
        <v>20</v>
      </c>
      <c r="EZ104" s="290">
        <v>0</v>
      </c>
      <c r="FA104" s="290">
        <v>0</v>
      </c>
      <c r="FB104" s="290">
        <v>20</v>
      </c>
      <c r="FC104" s="290">
        <v>0</v>
      </c>
      <c r="FD104" s="290">
        <v>0</v>
      </c>
      <c r="FE104" s="290">
        <v>20</v>
      </c>
      <c r="FF104" s="290">
        <v>0</v>
      </c>
      <c r="FG104" s="290">
        <v>0</v>
      </c>
      <c r="FH104" s="290">
        <v>20</v>
      </c>
      <c r="FI104" s="290">
        <v>0</v>
      </c>
      <c r="FJ104" s="290">
        <v>0</v>
      </c>
      <c r="FX104" s="398"/>
    </row>
    <row r="105" spans="1:180">
      <c r="A105" s="289" t="s">
        <v>1132</v>
      </c>
      <c r="B105" s="290">
        <v>6</v>
      </c>
      <c r="C105" s="300">
        <v>6</v>
      </c>
      <c r="D105" s="290" t="s">
        <v>1281</v>
      </c>
      <c r="E105" s="285"/>
      <c r="F105" s="290" t="s">
        <v>477</v>
      </c>
      <c r="H105" s="290" t="s">
        <v>1302</v>
      </c>
      <c r="I105" s="290" t="s">
        <v>1303</v>
      </c>
      <c r="J105" s="285"/>
      <c r="K105" s="285"/>
      <c r="AA105" s="361"/>
      <c r="AO105" s="361"/>
      <c r="BB105" s="361"/>
      <c r="BZ105" s="361"/>
      <c r="CA105" s="355">
        <v>4.384615384615385</v>
      </c>
      <c r="CB105" s="295">
        <v>4.7692307692307692</v>
      </c>
      <c r="CC105" s="295"/>
      <c r="CD105" s="295"/>
      <c r="CE105" s="295">
        <v>5.0769230769230766</v>
      </c>
      <c r="CF105" s="295">
        <v>4.7692307692307692</v>
      </c>
      <c r="CG105" s="295"/>
      <c r="CH105" s="295"/>
      <c r="CI105" s="295"/>
      <c r="CJ105" s="295">
        <f t="shared" si="108"/>
        <v>4.5769230769230766</v>
      </c>
      <c r="CK105" s="295"/>
      <c r="CL105" s="295"/>
      <c r="CM105" s="295">
        <f t="shared" si="109"/>
        <v>4.9230769230769234</v>
      </c>
      <c r="CN105" s="295"/>
      <c r="CO105" s="295"/>
      <c r="CP105" s="361"/>
      <c r="CQ105" s="355"/>
      <c r="CR105" s="295"/>
      <c r="CS105" s="295"/>
      <c r="CT105" s="295"/>
      <c r="CU105" s="295">
        <v>4.75</v>
      </c>
      <c r="CV105" s="295">
        <v>4.333333333333333</v>
      </c>
      <c r="CW105" s="295"/>
      <c r="CX105" s="295"/>
      <c r="CY105" s="295"/>
      <c r="DB105" s="295"/>
      <c r="DC105" s="302">
        <f t="shared" si="124"/>
        <v>4.5416666666666661</v>
      </c>
      <c r="DD105" s="295"/>
      <c r="DE105" s="295"/>
      <c r="DF105" s="295"/>
      <c r="DG105" s="361"/>
      <c r="DH105" s="295">
        <f t="shared" si="110"/>
        <v>0</v>
      </c>
      <c r="DI105" s="295">
        <f t="shared" si="111"/>
        <v>0</v>
      </c>
      <c r="DJ105" s="295">
        <f t="shared" si="112"/>
        <v>0</v>
      </c>
      <c r="DK105" s="295"/>
      <c r="DL105" s="295"/>
      <c r="DM105" s="295"/>
      <c r="DN105" s="295"/>
      <c r="DO105" s="295">
        <f t="shared" si="113"/>
        <v>0</v>
      </c>
      <c r="DP105" s="295">
        <f t="shared" si="114"/>
        <v>0</v>
      </c>
      <c r="DQ105" s="295">
        <f t="shared" si="115"/>
        <v>0</v>
      </c>
      <c r="DR105" s="295">
        <f t="shared" si="116"/>
        <v>0</v>
      </c>
      <c r="DS105" s="295">
        <f t="shared" si="117"/>
        <v>0</v>
      </c>
      <c r="DT105" s="295"/>
      <c r="DU105" s="295"/>
      <c r="DV105" s="295"/>
      <c r="DW105" s="295"/>
      <c r="DX105" s="295"/>
      <c r="DY105" s="295"/>
      <c r="DZ105" s="361"/>
      <c r="EA105" s="295">
        <f t="shared" si="118"/>
        <v>0</v>
      </c>
      <c r="EB105" s="295">
        <f t="shared" si="119"/>
        <v>0</v>
      </c>
      <c r="EC105" s="295"/>
      <c r="ED105" s="295"/>
      <c r="EE105" s="295">
        <f t="shared" si="120"/>
        <v>0</v>
      </c>
      <c r="EF105" s="295">
        <f t="shared" si="121"/>
        <v>0</v>
      </c>
      <c r="EG105" s="295">
        <f t="shared" si="122"/>
        <v>0</v>
      </c>
      <c r="EH105" s="295">
        <f t="shared" si="123"/>
        <v>0</v>
      </c>
      <c r="EI105" s="295"/>
      <c r="EJ105" s="295"/>
      <c r="EK105" s="295"/>
      <c r="EL105" s="295"/>
      <c r="EM105" s="295"/>
      <c r="EN105" s="290">
        <v>20</v>
      </c>
      <c r="EO105" s="290">
        <v>0</v>
      </c>
      <c r="EP105" s="290">
        <v>0</v>
      </c>
      <c r="EQ105" s="295"/>
      <c r="ER105" s="295"/>
      <c r="ES105" s="290">
        <v>20</v>
      </c>
      <c r="ET105" s="290">
        <v>0</v>
      </c>
      <c r="EU105" s="290">
        <v>0</v>
      </c>
      <c r="EW105" s="295"/>
      <c r="EX105" s="295"/>
      <c r="EY105" s="290">
        <v>20</v>
      </c>
      <c r="EZ105" s="290">
        <v>0</v>
      </c>
      <c r="FA105" s="290">
        <v>0</v>
      </c>
      <c r="FB105" s="290">
        <v>20</v>
      </c>
      <c r="FC105" s="290">
        <v>0</v>
      </c>
      <c r="FD105" s="290">
        <v>0</v>
      </c>
      <c r="FE105" s="290">
        <v>20</v>
      </c>
      <c r="FF105" s="290">
        <v>0</v>
      </c>
      <c r="FG105" s="290">
        <v>0</v>
      </c>
      <c r="FH105" s="290">
        <v>20</v>
      </c>
      <c r="FI105" s="290">
        <v>0</v>
      </c>
      <c r="FJ105" s="290">
        <v>0</v>
      </c>
      <c r="FX105" s="398"/>
    </row>
    <row r="106" spans="1:180">
      <c r="A106" s="289" t="s">
        <v>1132</v>
      </c>
      <c r="B106" s="290">
        <v>7</v>
      </c>
      <c r="C106" s="300">
        <v>7</v>
      </c>
      <c r="D106" s="290" t="s">
        <v>1282</v>
      </c>
      <c r="E106" s="285"/>
      <c r="F106" s="290" t="s">
        <v>577</v>
      </c>
      <c r="H106" s="290" t="s">
        <v>182</v>
      </c>
      <c r="I106" s="290" t="s">
        <v>183</v>
      </c>
      <c r="J106" s="285"/>
      <c r="K106" s="285"/>
      <c r="AA106" s="361"/>
      <c r="AO106" s="361"/>
      <c r="BB106" s="361"/>
      <c r="BZ106" s="361"/>
      <c r="CA106" s="355">
        <v>3.6153846153846154</v>
      </c>
      <c r="CB106" s="295">
        <v>4.0769230769230766</v>
      </c>
      <c r="CC106" s="295"/>
      <c r="CD106" s="295"/>
      <c r="CE106" s="295">
        <v>4.2307692307692308</v>
      </c>
      <c r="CF106" s="295">
        <v>4.9230769230769234</v>
      </c>
      <c r="CG106" s="295"/>
      <c r="CH106" s="295"/>
      <c r="CI106" s="295"/>
      <c r="CJ106" s="295">
        <f t="shared" si="108"/>
        <v>3.8461538461538458</v>
      </c>
      <c r="CK106" s="295"/>
      <c r="CL106" s="295"/>
      <c r="CM106" s="295">
        <f t="shared" si="109"/>
        <v>4.5769230769230766</v>
      </c>
      <c r="CN106" s="295"/>
      <c r="CO106" s="295"/>
      <c r="CP106" s="361"/>
      <c r="CQ106" s="355"/>
      <c r="CR106" s="295"/>
      <c r="CS106" s="295"/>
      <c r="CT106" s="295"/>
      <c r="CU106" s="295">
        <v>3.1666666666666665</v>
      </c>
      <c r="CV106" s="295">
        <v>3.3333333333333335</v>
      </c>
      <c r="CW106" s="295"/>
      <c r="CX106" s="295"/>
      <c r="CY106" s="295"/>
      <c r="DB106" s="295"/>
      <c r="DC106" s="302">
        <f t="shared" si="124"/>
        <v>3.25</v>
      </c>
      <c r="DD106" s="295"/>
      <c r="DE106" s="295"/>
      <c r="DF106" s="295"/>
      <c r="DG106" s="361"/>
      <c r="DH106" s="295">
        <f t="shared" si="110"/>
        <v>0</v>
      </c>
      <c r="DI106" s="295">
        <f t="shared" si="111"/>
        <v>0</v>
      </c>
      <c r="DJ106" s="295">
        <f t="shared" si="112"/>
        <v>0</v>
      </c>
      <c r="DK106" s="295"/>
      <c r="DL106" s="295"/>
      <c r="DM106" s="295"/>
      <c r="DN106" s="295"/>
      <c r="DO106" s="295">
        <f t="shared" si="113"/>
        <v>0</v>
      </c>
      <c r="DP106" s="295">
        <f t="shared" si="114"/>
        <v>0</v>
      </c>
      <c r="DQ106" s="295">
        <f t="shared" si="115"/>
        <v>0</v>
      </c>
      <c r="DR106" s="295">
        <f t="shared" si="116"/>
        <v>0</v>
      </c>
      <c r="DS106" s="295">
        <f t="shared" si="117"/>
        <v>0</v>
      </c>
      <c r="DT106" s="295"/>
      <c r="DU106" s="295"/>
      <c r="DV106" s="295"/>
      <c r="DW106" s="295"/>
      <c r="DX106" s="295"/>
      <c r="DY106" s="295"/>
      <c r="DZ106" s="361"/>
      <c r="EA106" s="295">
        <f t="shared" si="118"/>
        <v>0</v>
      </c>
      <c r="EB106" s="295">
        <f t="shared" si="119"/>
        <v>0</v>
      </c>
      <c r="EC106" s="295"/>
      <c r="ED106" s="295"/>
      <c r="EE106" s="295">
        <f t="shared" si="120"/>
        <v>0</v>
      </c>
      <c r="EF106" s="295">
        <f t="shared" si="121"/>
        <v>0</v>
      </c>
      <c r="EG106" s="295">
        <f t="shared" si="122"/>
        <v>0</v>
      </c>
      <c r="EH106" s="295">
        <f t="shared" si="123"/>
        <v>0</v>
      </c>
      <c r="EI106" s="295"/>
      <c r="EJ106" s="295"/>
      <c r="EK106" s="295"/>
      <c r="EL106" s="295"/>
      <c r="EM106" s="295"/>
      <c r="EN106" s="290">
        <v>20</v>
      </c>
      <c r="EO106" s="290">
        <v>0</v>
      </c>
      <c r="EP106" s="290">
        <v>0</v>
      </c>
      <c r="EQ106" s="295"/>
      <c r="ER106" s="295"/>
      <c r="ES106" s="290">
        <v>20</v>
      </c>
      <c r="ET106" s="290">
        <v>0</v>
      </c>
      <c r="EU106" s="290">
        <v>0</v>
      </c>
      <c r="EW106" s="295"/>
      <c r="EX106" s="295"/>
      <c r="EY106" s="290">
        <v>20</v>
      </c>
      <c r="EZ106" s="290">
        <v>0</v>
      </c>
      <c r="FA106" s="290">
        <v>0</v>
      </c>
      <c r="FB106" s="290">
        <v>20</v>
      </c>
      <c r="FC106" s="290">
        <v>0</v>
      </c>
      <c r="FD106" s="290">
        <v>0</v>
      </c>
      <c r="FE106" s="290">
        <v>20</v>
      </c>
      <c r="FF106" s="290">
        <v>0</v>
      </c>
      <c r="FG106" s="290">
        <v>0</v>
      </c>
      <c r="FH106" s="290">
        <v>20</v>
      </c>
      <c r="FI106" s="290">
        <v>0</v>
      </c>
      <c r="FJ106" s="290">
        <v>0</v>
      </c>
      <c r="FX106" s="398"/>
    </row>
    <row r="107" spans="1:180">
      <c r="A107" s="289" t="s">
        <v>1132</v>
      </c>
      <c r="B107" s="290">
        <v>8</v>
      </c>
      <c r="C107" s="300">
        <v>8</v>
      </c>
      <c r="D107" s="290" t="s">
        <v>1283</v>
      </c>
      <c r="E107" s="285"/>
      <c r="F107" s="290" t="s">
        <v>578</v>
      </c>
      <c r="H107" s="290" t="s">
        <v>1304</v>
      </c>
      <c r="I107" s="290" t="s">
        <v>1305</v>
      </c>
      <c r="J107" s="285"/>
      <c r="K107" s="285"/>
      <c r="AA107" s="361"/>
      <c r="AO107" s="361"/>
      <c r="BB107" s="361"/>
      <c r="BZ107" s="361"/>
      <c r="CA107" s="355">
        <v>5.6923076923076925</v>
      </c>
      <c r="CB107" s="295">
        <v>6.3076923076923075</v>
      </c>
      <c r="CC107" s="295"/>
      <c r="CD107" s="295"/>
      <c r="CE107" s="295">
        <v>6.3076923076923075</v>
      </c>
      <c r="CF107" s="295">
        <v>6.5384615384615383</v>
      </c>
      <c r="CG107" s="295"/>
      <c r="CH107" s="295"/>
      <c r="CI107" s="295"/>
      <c r="CJ107" s="295">
        <f t="shared" si="108"/>
        <v>6</v>
      </c>
      <c r="CK107" s="295"/>
      <c r="CL107" s="295"/>
      <c r="CM107" s="295">
        <f t="shared" si="109"/>
        <v>6.4230769230769234</v>
      </c>
      <c r="CN107" s="295"/>
      <c r="CO107" s="295"/>
      <c r="CP107" s="361"/>
      <c r="CQ107" s="355"/>
      <c r="CR107" s="295"/>
      <c r="CS107" s="295"/>
      <c r="CT107" s="295"/>
      <c r="CU107" s="295">
        <v>5.416666666666667</v>
      </c>
      <c r="CV107" s="295">
        <v>4.916666666666667</v>
      </c>
      <c r="CW107" s="295"/>
      <c r="CX107" s="295"/>
      <c r="CY107" s="295"/>
      <c r="DB107" s="295"/>
      <c r="DC107" s="302">
        <f t="shared" si="124"/>
        <v>5.166666666666667</v>
      </c>
      <c r="DD107" s="295"/>
      <c r="DE107" s="295"/>
      <c r="DF107" s="295"/>
      <c r="DG107" s="361"/>
      <c r="DH107" s="295">
        <f t="shared" si="110"/>
        <v>0</v>
      </c>
      <c r="DI107" s="295">
        <f t="shared" si="111"/>
        <v>0</v>
      </c>
      <c r="DJ107" s="295">
        <f t="shared" si="112"/>
        <v>0</v>
      </c>
      <c r="DK107" s="295"/>
      <c r="DL107" s="295"/>
      <c r="DM107" s="295"/>
      <c r="DN107" s="295"/>
      <c r="DO107" s="295">
        <f t="shared" si="113"/>
        <v>0</v>
      </c>
      <c r="DP107" s="295">
        <f t="shared" si="114"/>
        <v>0</v>
      </c>
      <c r="DQ107" s="295">
        <f t="shared" si="115"/>
        <v>0</v>
      </c>
      <c r="DR107" s="295">
        <f t="shared" si="116"/>
        <v>0</v>
      </c>
      <c r="DS107" s="295">
        <f t="shared" si="117"/>
        <v>0</v>
      </c>
      <c r="DT107" s="295"/>
      <c r="DU107" s="295"/>
      <c r="DV107" s="295"/>
      <c r="DW107" s="295"/>
      <c r="DX107" s="295"/>
      <c r="DY107" s="295"/>
      <c r="DZ107" s="361"/>
      <c r="EA107" s="295">
        <f t="shared" si="118"/>
        <v>0</v>
      </c>
      <c r="EB107" s="295">
        <f t="shared" si="119"/>
        <v>0</v>
      </c>
      <c r="EC107" s="295"/>
      <c r="ED107" s="295"/>
      <c r="EE107" s="295">
        <f t="shared" si="120"/>
        <v>0</v>
      </c>
      <c r="EF107" s="295">
        <f t="shared" si="121"/>
        <v>0</v>
      </c>
      <c r="EG107" s="295">
        <f t="shared" si="122"/>
        <v>0</v>
      </c>
      <c r="EH107" s="295">
        <f t="shared" si="123"/>
        <v>0</v>
      </c>
      <c r="EI107" s="295"/>
      <c r="EJ107" s="295"/>
      <c r="EK107" s="295"/>
      <c r="EL107" s="295"/>
      <c r="EM107" s="295"/>
      <c r="EN107" s="290">
        <v>20</v>
      </c>
      <c r="EO107" s="290">
        <v>0</v>
      </c>
      <c r="EP107" s="290">
        <v>0</v>
      </c>
      <c r="EQ107" s="295"/>
      <c r="ER107" s="295"/>
      <c r="ES107" s="290">
        <v>20</v>
      </c>
      <c r="ET107" s="290">
        <v>0</v>
      </c>
      <c r="EU107" s="290">
        <v>0</v>
      </c>
      <c r="EW107" s="295"/>
      <c r="EX107" s="295"/>
      <c r="EY107" s="290">
        <v>20</v>
      </c>
      <c r="EZ107" s="290">
        <v>0</v>
      </c>
      <c r="FA107" s="290">
        <v>0</v>
      </c>
      <c r="FB107" s="290">
        <v>20</v>
      </c>
      <c r="FC107" s="290">
        <v>0</v>
      </c>
      <c r="FD107" s="290">
        <v>0</v>
      </c>
      <c r="FE107" s="290">
        <v>20</v>
      </c>
      <c r="FF107" s="290">
        <v>0</v>
      </c>
      <c r="FG107" s="290">
        <v>0</v>
      </c>
      <c r="FH107" s="290">
        <v>20</v>
      </c>
      <c r="FI107" s="290">
        <v>0</v>
      </c>
      <c r="FJ107" s="290">
        <v>0</v>
      </c>
      <c r="FX107" s="398"/>
    </row>
    <row r="108" spans="1:180">
      <c r="A108" s="289" t="s">
        <v>1132</v>
      </c>
      <c r="B108" s="290">
        <v>9</v>
      </c>
      <c r="C108" s="300">
        <v>9</v>
      </c>
      <c r="D108" s="290" t="s">
        <v>1284</v>
      </c>
      <c r="E108" s="285"/>
      <c r="F108" s="290" t="s">
        <v>477</v>
      </c>
      <c r="H108" s="290" t="s">
        <v>1306</v>
      </c>
      <c r="I108" s="290" t="s">
        <v>1307</v>
      </c>
      <c r="J108" s="285"/>
      <c r="K108" s="285"/>
      <c r="AA108" s="361"/>
      <c r="AO108" s="361"/>
      <c r="BB108" s="361"/>
      <c r="BZ108" s="361"/>
      <c r="CA108" s="355">
        <v>3.5384615384615383</v>
      </c>
      <c r="CB108" s="295">
        <v>3.4615384615384617</v>
      </c>
      <c r="CC108" s="295"/>
      <c r="CD108" s="295"/>
      <c r="CE108" s="295">
        <v>4.4615384615384617</v>
      </c>
      <c r="CF108" s="295">
        <v>4.5384615384615383</v>
      </c>
      <c r="CG108" s="295"/>
      <c r="CH108" s="295"/>
      <c r="CI108" s="295"/>
      <c r="CJ108" s="295">
        <f t="shared" si="108"/>
        <v>3.5</v>
      </c>
      <c r="CK108" s="295"/>
      <c r="CL108" s="295"/>
      <c r="CM108" s="295">
        <f t="shared" si="109"/>
        <v>4.5</v>
      </c>
      <c r="CN108" s="295"/>
      <c r="CO108" s="295"/>
      <c r="CP108" s="361"/>
      <c r="CQ108" s="355"/>
      <c r="CR108" s="295"/>
      <c r="CS108" s="295"/>
      <c r="CT108" s="295"/>
      <c r="CU108" s="295">
        <v>3.1666666666666665</v>
      </c>
      <c r="CV108" s="295">
        <v>2.75</v>
      </c>
      <c r="CW108" s="295"/>
      <c r="CX108" s="295"/>
      <c r="CY108" s="295"/>
      <c r="DB108" s="295"/>
      <c r="DC108" s="302">
        <f t="shared" si="124"/>
        <v>2.958333333333333</v>
      </c>
      <c r="DD108" s="295"/>
      <c r="DE108" s="295"/>
      <c r="DF108" s="295"/>
      <c r="DG108" s="361"/>
      <c r="DH108" s="295">
        <f t="shared" si="110"/>
        <v>0</v>
      </c>
      <c r="DI108" s="295">
        <f t="shared" si="111"/>
        <v>0</v>
      </c>
      <c r="DJ108" s="295">
        <f t="shared" si="112"/>
        <v>0</v>
      </c>
      <c r="DK108" s="295"/>
      <c r="DL108" s="295"/>
      <c r="DM108" s="295"/>
      <c r="DN108" s="295"/>
      <c r="DO108" s="295">
        <f t="shared" si="113"/>
        <v>0</v>
      </c>
      <c r="DP108" s="295">
        <f t="shared" si="114"/>
        <v>0</v>
      </c>
      <c r="DQ108" s="295">
        <f t="shared" si="115"/>
        <v>0</v>
      </c>
      <c r="DR108" s="295">
        <f t="shared" si="116"/>
        <v>0</v>
      </c>
      <c r="DS108" s="295">
        <f t="shared" si="117"/>
        <v>0</v>
      </c>
      <c r="DT108" s="295"/>
      <c r="DU108" s="295"/>
      <c r="DV108" s="295"/>
      <c r="DW108" s="295"/>
      <c r="DX108" s="295"/>
      <c r="DY108" s="295"/>
      <c r="DZ108" s="361"/>
      <c r="EA108" s="295">
        <f t="shared" si="118"/>
        <v>0</v>
      </c>
      <c r="EB108" s="295">
        <f t="shared" si="119"/>
        <v>0</v>
      </c>
      <c r="EC108" s="295"/>
      <c r="ED108" s="295"/>
      <c r="EE108" s="295">
        <f t="shared" si="120"/>
        <v>0</v>
      </c>
      <c r="EF108" s="295">
        <f t="shared" si="121"/>
        <v>0</v>
      </c>
      <c r="EG108" s="295">
        <f t="shared" si="122"/>
        <v>0</v>
      </c>
      <c r="EH108" s="295">
        <f t="shared" si="123"/>
        <v>0</v>
      </c>
      <c r="EI108" s="295"/>
      <c r="EJ108" s="295"/>
      <c r="EK108" s="295"/>
      <c r="EL108" s="295"/>
      <c r="EM108" s="295"/>
      <c r="EN108" s="290">
        <v>20</v>
      </c>
      <c r="EO108" s="290">
        <v>0</v>
      </c>
      <c r="EP108" s="290">
        <v>0</v>
      </c>
      <c r="EQ108" s="295"/>
      <c r="ER108" s="295"/>
      <c r="ES108" s="290">
        <v>20</v>
      </c>
      <c r="ET108" s="290">
        <v>0</v>
      </c>
      <c r="EU108" s="290">
        <v>0</v>
      </c>
      <c r="EW108" s="295"/>
      <c r="EX108" s="295"/>
      <c r="EY108" s="290">
        <v>20</v>
      </c>
      <c r="EZ108" s="290">
        <v>0</v>
      </c>
      <c r="FA108" s="290">
        <v>0</v>
      </c>
      <c r="FB108" s="290">
        <v>20</v>
      </c>
      <c r="FC108" s="290">
        <v>0</v>
      </c>
      <c r="FD108" s="290">
        <v>0</v>
      </c>
      <c r="FE108" s="290">
        <v>20</v>
      </c>
      <c r="FF108" s="290">
        <v>0</v>
      </c>
      <c r="FG108" s="290">
        <v>0</v>
      </c>
      <c r="FH108" s="290">
        <v>20</v>
      </c>
      <c r="FI108" s="290">
        <v>0</v>
      </c>
      <c r="FJ108" s="290">
        <v>0</v>
      </c>
      <c r="FX108" s="398"/>
    </row>
    <row r="109" spans="1:180">
      <c r="A109" s="289" t="s">
        <v>1132</v>
      </c>
      <c r="B109" s="290">
        <v>10</v>
      </c>
      <c r="C109" s="300">
        <v>10</v>
      </c>
      <c r="D109" s="290" t="s">
        <v>1285</v>
      </c>
      <c r="E109" s="285"/>
      <c r="F109" s="290" t="s">
        <v>577</v>
      </c>
      <c r="H109" s="290" t="s">
        <v>1308</v>
      </c>
      <c r="I109" s="290" t="s">
        <v>1309</v>
      </c>
      <c r="J109" s="285"/>
      <c r="K109" s="285"/>
      <c r="AA109" s="361"/>
      <c r="AO109" s="361"/>
      <c r="BB109" s="361"/>
      <c r="BZ109" s="361"/>
      <c r="CA109" s="355">
        <v>5.0769230769230766</v>
      </c>
      <c r="CB109" s="295">
        <v>4.7692307692307692</v>
      </c>
      <c r="CC109" s="295"/>
      <c r="CD109" s="295"/>
      <c r="CE109" s="295">
        <v>5.7692307692307692</v>
      </c>
      <c r="CF109" s="295">
        <v>6.2307692307692308</v>
      </c>
      <c r="CG109" s="295"/>
      <c r="CH109" s="295"/>
      <c r="CI109" s="295"/>
      <c r="CJ109" s="295">
        <f t="shared" si="108"/>
        <v>4.9230769230769234</v>
      </c>
      <c r="CK109" s="295"/>
      <c r="CL109" s="295"/>
      <c r="CM109" s="295">
        <f t="shared" si="109"/>
        <v>6</v>
      </c>
      <c r="CN109" s="295"/>
      <c r="CO109" s="295"/>
      <c r="CP109" s="361"/>
      <c r="CQ109" s="355"/>
      <c r="CR109" s="295"/>
      <c r="CS109" s="295"/>
      <c r="CT109" s="295"/>
      <c r="CU109" s="295">
        <v>4.666666666666667</v>
      </c>
      <c r="CV109" s="295">
        <v>4.416666666666667</v>
      </c>
      <c r="CW109" s="295"/>
      <c r="CX109" s="295"/>
      <c r="CY109" s="295"/>
      <c r="DB109" s="295"/>
      <c r="DC109" s="302">
        <f t="shared" si="124"/>
        <v>4.541666666666667</v>
      </c>
      <c r="DD109" s="295"/>
      <c r="DE109" s="295"/>
      <c r="DF109" s="295"/>
      <c r="DG109" s="361"/>
      <c r="DH109" s="295">
        <f t="shared" si="110"/>
        <v>0</v>
      </c>
      <c r="DI109" s="295">
        <f t="shared" si="111"/>
        <v>0</v>
      </c>
      <c r="DJ109" s="295">
        <f t="shared" si="112"/>
        <v>0</v>
      </c>
      <c r="DK109" s="295"/>
      <c r="DL109" s="295"/>
      <c r="DM109" s="295"/>
      <c r="DN109" s="295"/>
      <c r="DO109" s="295">
        <f t="shared" si="113"/>
        <v>0</v>
      </c>
      <c r="DP109" s="295">
        <f t="shared" si="114"/>
        <v>0</v>
      </c>
      <c r="DQ109" s="295">
        <f t="shared" si="115"/>
        <v>0</v>
      </c>
      <c r="DR109" s="295">
        <f t="shared" si="116"/>
        <v>0</v>
      </c>
      <c r="DS109" s="295">
        <f t="shared" si="117"/>
        <v>0</v>
      </c>
      <c r="DT109" s="295"/>
      <c r="DU109" s="295"/>
      <c r="DV109" s="295"/>
      <c r="DW109" s="295"/>
      <c r="DX109" s="295"/>
      <c r="DY109" s="295"/>
      <c r="DZ109" s="361"/>
      <c r="EA109" s="295">
        <f t="shared" si="118"/>
        <v>0</v>
      </c>
      <c r="EB109" s="295">
        <f t="shared" si="119"/>
        <v>0</v>
      </c>
      <c r="EC109" s="295"/>
      <c r="ED109" s="295"/>
      <c r="EE109" s="295">
        <f t="shared" si="120"/>
        <v>0</v>
      </c>
      <c r="EF109" s="295">
        <f t="shared" si="121"/>
        <v>0</v>
      </c>
      <c r="EG109" s="295">
        <f t="shared" si="122"/>
        <v>0</v>
      </c>
      <c r="EH109" s="295">
        <f t="shared" si="123"/>
        <v>0</v>
      </c>
      <c r="EI109" s="295"/>
      <c r="EJ109" s="295"/>
      <c r="EK109" s="295"/>
      <c r="EL109" s="295"/>
      <c r="EM109" s="295"/>
      <c r="EN109" s="290">
        <v>20</v>
      </c>
      <c r="EO109" s="290">
        <v>0</v>
      </c>
      <c r="EP109" s="290">
        <v>0</v>
      </c>
      <c r="EQ109" s="295"/>
      <c r="ER109" s="295"/>
      <c r="ES109" s="290">
        <v>20</v>
      </c>
      <c r="ET109" s="290">
        <v>0</v>
      </c>
      <c r="EU109" s="290">
        <v>0</v>
      </c>
      <c r="EW109" s="295"/>
      <c r="EX109" s="295"/>
      <c r="EY109" s="290">
        <v>20</v>
      </c>
      <c r="EZ109" s="290">
        <v>0</v>
      </c>
      <c r="FA109" s="290">
        <v>0</v>
      </c>
      <c r="FB109" s="290">
        <v>20</v>
      </c>
      <c r="FC109" s="290">
        <v>0</v>
      </c>
      <c r="FD109" s="290">
        <v>0</v>
      </c>
      <c r="FE109" s="290">
        <v>20</v>
      </c>
      <c r="FF109" s="290">
        <v>0</v>
      </c>
      <c r="FG109" s="290">
        <v>0</v>
      </c>
      <c r="FH109" s="290">
        <v>20</v>
      </c>
      <c r="FI109" s="290">
        <v>0</v>
      </c>
      <c r="FJ109" s="290">
        <v>0</v>
      </c>
      <c r="FX109" s="398"/>
    </row>
    <row r="110" spans="1:180">
      <c r="A110" s="289" t="s">
        <v>1132</v>
      </c>
      <c r="B110" s="290">
        <v>11</v>
      </c>
      <c r="C110" s="300">
        <v>11</v>
      </c>
      <c r="D110" s="290" t="s">
        <v>1286</v>
      </c>
      <c r="E110" s="285"/>
      <c r="F110" s="290" t="s">
        <v>477</v>
      </c>
      <c r="H110" s="290" t="s">
        <v>1310</v>
      </c>
      <c r="I110" s="290" t="s">
        <v>1311</v>
      </c>
      <c r="J110" s="285"/>
      <c r="K110" s="285"/>
      <c r="AA110" s="361"/>
      <c r="AO110" s="361"/>
      <c r="BB110" s="361"/>
      <c r="BZ110" s="361"/>
      <c r="CA110" s="355">
        <v>2.9230769230769229</v>
      </c>
      <c r="CB110" s="295">
        <v>3.1538461538461537</v>
      </c>
      <c r="CC110" s="295"/>
      <c r="CD110" s="295"/>
      <c r="CE110" s="295">
        <v>4</v>
      </c>
      <c r="CF110" s="295">
        <v>3.8461538461538463</v>
      </c>
      <c r="CG110" s="295"/>
      <c r="CH110" s="295"/>
      <c r="CI110" s="295"/>
      <c r="CJ110" s="295">
        <f t="shared" si="108"/>
        <v>3.0384615384615383</v>
      </c>
      <c r="CK110" s="295"/>
      <c r="CL110" s="295"/>
      <c r="CM110" s="295">
        <f t="shared" si="109"/>
        <v>3.9230769230769234</v>
      </c>
      <c r="CN110" s="295"/>
      <c r="CO110" s="295"/>
      <c r="CP110" s="361"/>
      <c r="CQ110" s="355"/>
      <c r="CR110" s="295"/>
      <c r="CS110" s="295"/>
      <c r="CT110" s="295"/>
      <c r="CU110" s="295">
        <v>3.3333333333333335</v>
      </c>
      <c r="CV110" s="295">
        <v>3.0833333333333335</v>
      </c>
      <c r="CW110" s="295"/>
      <c r="CX110" s="295"/>
      <c r="CY110" s="295"/>
      <c r="DB110" s="295"/>
      <c r="DC110" s="302">
        <f t="shared" si="124"/>
        <v>3.2083333333333335</v>
      </c>
      <c r="DD110" s="295"/>
      <c r="DE110" s="295"/>
      <c r="DF110" s="295"/>
      <c r="DG110" s="361"/>
      <c r="DH110" s="295">
        <f t="shared" si="110"/>
        <v>0</v>
      </c>
      <c r="DI110" s="295">
        <f t="shared" si="111"/>
        <v>0</v>
      </c>
      <c r="DJ110" s="295">
        <f t="shared" si="112"/>
        <v>0</v>
      </c>
      <c r="DK110" s="295"/>
      <c r="DL110" s="295"/>
      <c r="DM110" s="295"/>
      <c r="DN110" s="295"/>
      <c r="DO110" s="295">
        <f t="shared" si="113"/>
        <v>0</v>
      </c>
      <c r="DP110" s="295">
        <f t="shared" si="114"/>
        <v>0</v>
      </c>
      <c r="DQ110" s="295">
        <f t="shared" si="115"/>
        <v>0</v>
      </c>
      <c r="DR110" s="295">
        <f t="shared" si="116"/>
        <v>0</v>
      </c>
      <c r="DS110" s="295">
        <f t="shared" si="117"/>
        <v>0</v>
      </c>
      <c r="DT110" s="295"/>
      <c r="DU110" s="295"/>
      <c r="DV110" s="295"/>
      <c r="DW110" s="295"/>
      <c r="DX110" s="295"/>
      <c r="DY110" s="295"/>
      <c r="DZ110" s="361"/>
      <c r="EA110" s="295">
        <f t="shared" si="118"/>
        <v>0</v>
      </c>
      <c r="EB110" s="295">
        <f t="shared" si="119"/>
        <v>0</v>
      </c>
      <c r="EC110" s="295"/>
      <c r="ED110" s="295"/>
      <c r="EE110" s="295">
        <f t="shared" si="120"/>
        <v>0</v>
      </c>
      <c r="EF110" s="295">
        <f t="shared" si="121"/>
        <v>0</v>
      </c>
      <c r="EG110" s="295">
        <f t="shared" si="122"/>
        <v>0</v>
      </c>
      <c r="EH110" s="295">
        <f t="shared" si="123"/>
        <v>0</v>
      </c>
      <c r="EI110" s="295"/>
      <c r="EJ110" s="295"/>
      <c r="EK110" s="295"/>
      <c r="EL110" s="295"/>
      <c r="EM110" s="295"/>
      <c r="EN110" s="290">
        <v>20</v>
      </c>
      <c r="EO110" s="290">
        <v>0</v>
      </c>
      <c r="EP110" s="290">
        <v>0</v>
      </c>
      <c r="EQ110" s="295"/>
      <c r="ER110" s="295"/>
      <c r="ES110" s="290">
        <v>20</v>
      </c>
      <c r="ET110" s="290">
        <v>0</v>
      </c>
      <c r="EU110" s="290">
        <v>0</v>
      </c>
      <c r="EW110" s="295"/>
      <c r="EX110" s="295"/>
      <c r="EY110" s="290">
        <v>20</v>
      </c>
      <c r="EZ110" s="290">
        <v>0</v>
      </c>
      <c r="FA110" s="290">
        <v>0</v>
      </c>
      <c r="FB110" s="290">
        <v>20</v>
      </c>
      <c r="FC110" s="290">
        <v>0</v>
      </c>
      <c r="FD110" s="290">
        <v>0</v>
      </c>
      <c r="FE110" s="290">
        <v>20</v>
      </c>
      <c r="FF110" s="290">
        <v>0</v>
      </c>
      <c r="FG110" s="290">
        <v>0</v>
      </c>
      <c r="FH110" s="290">
        <v>20</v>
      </c>
      <c r="FI110" s="290">
        <v>0</v>
      </c>
      <c r="FJ110" s="290">
        <v>0</v>
      </c>
      <c r="FX110" s="398"/>
    </row>
    <row r="111" spans="1:180">
      <c r="A111" s="289" t="s">
        <v>1132</v>
      </c>
      <c r="B111" s="290">
        <v>12</v>
      </c>
      <c r="C111" s="300">
        <v>12</v>
      </c>
      <c r="D111" s="290" t="s">
        <v>1287</v>
      </c>
      <c r="E111" s="285"/>
      <c r="F111" s="290" t="s">
        <v>577</v>
      </c>
      <c r="H111" s="290" t="s">
        <v>1312</v>
      </c>
      <c r="I111" s="290" t="s">
        <v>1313</v>
      </c>
      <c r="J111" s="285"/>
      <c r="K111" s="285"/>
      <c r="AA111" s="361"/>
      <c r="AO111" s="361"/>
      <c r="BB111" s="361"/>
      <c r="BZ111" s="361"/>
      <c r="CA111" s="355">
        <v>5.384615384615385</v>
      </c>
      <c r="CB111" s="295">
        <v>4.3076923076923075</v>
      </c>
      <c r="CC111" s="295"/>
      <c r="CD111" s="295"/>
      <c r="CE111" s="295">
        <v>5.7692307692307692</v>
      </c>
      <c r="CF111" s="295">
        <v>6.0769230769230766</v>
      </c>
      <c r="CG111" s="295"/>
      <c r="CH111" s="295"/>
      <c r="CI111" s="295"/>
      <c r="CJ111" s="295">
        <f t="shared" si="108"/>
        <v>4.8461538461538467</v>
      </c>
      <c r="CK111" s="295"/>
      <c r="CL111" s="295"/>
      <c r="CM111" s="295">
        <f t="shared" si="109"/>
        <v>5.9230769230769234</v>
      </c>
      <c r="CN111" s="295"/>
      <c r="CO111" s="295"/>
      <c r="CP111" s="361"/>
      <c r="CQ111" s="355"/>
      <c r="CR111" s="295"/>
      <c r="CS111" s="295"/>
      <c r="CT111" s="295"/>
      <c r="CU111" s="295">
        <v>4.333333333333333</v>
      </c>
      <c r="CV111" s="295">
        <v>4.25</v>
      </c>
      <c r="CW111" s="295"/>
      <c r="CX111" s="295"/>
      <c r="CY111" s="295"/>
      <c r="DB111" s="295"/>
      <c r="DC111" s="302">
        <f t="shared" si="124"/>
        <v>4.2916666666666661</v>
      </c>
      <c r="DD111" s="295"/>
      <c r="DE111" s="295"/>
      <c r="DF111" s="295"/>
      <c r="DG111" s="361"/>
      <c r="DH111" s="295">
        <f t="shared" si="110"/>
        <v>0</v>
      </c>
      <c r="DI111" s="295">
        <f t="shared" si="111"/>
        <v>0</v>
      </c>
      <c r="DJ111" s="295">
        <f t="shared" si="112"/>
        <v>0</v>
      </c>
      <c r="DK111" s="295"/>
      <c r="DL111" s="295"/>
      <c r="DM111" s="295"/>
      <c r="DN111" s="295"/>
      <c r="DO111" s="295">
        <f t="shared" si="113"/>
        <v>0</v>
      </c>
      <c r="DP111" s="295">
        <f t="shared" si="114"/>
        <v>0</v>
      </c>
      <c r="DQ111" s="295">
        <f t="shared" si="115"/>
        <v>0</v>
      </c>
      <c r="DR111" s="295">
        <f t="shared" si="116"/>
        <v>0</v>
      </c>
      <c r="DS111" s="295">
        <f t="shared" si="117"/>
        <v>0</v>
      </c>
      <c r="DT111" s="295"/>
      <c r="DU111" s="295"/>
      <c r="DV111" s="295"/>
      <c r="DW111" s="295"/>
      <c r="DX111" s="295"/>
      <c r="DY111" s="295"/>
      <c r="DZ111" s="361"/>
      <c r="EA111" s="295">
        <f t="shared" si="118"/>
        <v>0</v>
      </c>
      <c r="EB111" s="295">
        <f t="shared" si="119"/>
        <v>0</v>
      </c>
      <c r="EC111" s="295"/>
      <c r="ED111" s="295"/>
      <c r="EE111" s="295">
        <f t="shared" si="120"/>
        <v>0</v>
      </c>
      <c r="EF111" s="295">
        <f t="shared" si="121"/>
        <v>0</v>
      </c>
      <c r="EG111" s="295">
        <f t="shared" si="122"/>
        <v>0</v>
      </c>
      <c r="EH111" s="295">
        <f t="shared" si="123"/>
        <v>0</v>
      </c>
      <c r="EI111" s="295"/>
      <c r="EJ111" s="295"/>
      <c r="EK111" s="295"/>
      <c r="EL111" s="295"/>
      <c r="EM111" s="295"/>
      <c r="EN111" s="290">
        <v>20</v>
      </c>
      <c r="EO111" s="290">
        <v>0</v>
      </c>
      <c r="EP111" s="290">
        <v>0</v>
      </c>
      <c r="EQ111" s="295"/>
      <c r="ER111" s="295"/>
      <c r="ES111" s="290">
        <v>20</v>
      </c>
      <c r="ET111" s="290">
        <v>0</v>
      </c>
      <c r="EU111" s="290">
        <v>0</v>
      </c>
      <c r="EW111" s="295"/>
      <c r="EX111" s="295"/>
      <c r="EY111" s="290">
        <v>20</v>
      </c>
      <c r="EZ111" s="290">
        <v>0</v>
      </c>
      <c r="FA111" s="290">
        <v>0</v>
      </c>
      <c r="FB111" s="290">
        <v>20</v>
      </c>
      <c r="FC111" s="290">
        <v>0</v>
      </c>
      <c r="FD111" s="290">
        <v>0</v>
      </c>
      <c r="FE111" s="290">
        <v>20</v>
      </c>
      <c r="FF111" s="290">
        <v>0</v>
      </c>
      <c r="FG111" s="290">
        <v>0</v>
      </c>
      <c r="FH111" s="290">
        <v>20</v>
      </c>
      <c r="FI111" s="290">
        <v>0</v>
      </c>
      <c r="FJ111" s="290">
        <v>0</v>
      </c>
      <c r="FX111" s="398"/>
    </row>
    <row r="112" spans="1:180">
      <c r="A112" s="289" t="s">
        <v>1132</v>
      </c>
      <c r="B112" s="290">
        <v>13</v>
      </c>
      <c r="C112" s="300">
        <v>13</v>
      </c>
      <c r="D112" s="290" t="s">
        <v>1288</v>
      </c>
      <c r="E112" s="285"/>
      <c r="F112" s="290" t="s">
        <v>578</v>
      </c>
      <c r="H112" s="290" t="s">
        <v>1314</v>
      </c>
      <c r="I112" s="290" t="s">
        <v>1315</v>
      </c>
      <c r="J112" s="285"/>
      <c r="K112" s="285"/>
      <c r="AA112" s="361"/>
      <c r="AO112" s="361"/>
      <c r="BB112" s="361"/>
      <c r="BZ112" s="361"/>
      <c r="CA112" s="355">
        <v>3.8461538461538463</v>
      </c>
      <c r="CB112" s="295">
        <v>3.6153846153846154</v>
      </c>
      <c r="CC112" s="295"/>
      <c r="CD112" s="295"/>
      <c r="CE112" s="295">
        <v>3.9230769230769229</v>
      </c>
      <c r="CF112" s="295">
        <v>4.615384615384615</v>
      </c>
      <c r="CG112" s="295"/>
      <c r="CH112" s="295"/>
      <c r="CI112" s="295"/>
      <c r="CJ112" s="295">
        <f t="shared" si="108"/>
        <v>3.7307692307692308</v>
      </c>
      <c r="CK112" s="295"/>
      <c r="CL112" s="295"/>
      <c r="CM112" s="295">
        <f t="shared" si="109"/>
        <v>4.2692307692307692</v>
      </c>
      <c r="CN112" s="295"/>
      <c r="CO112" s="295"/>
      <c r="CP112" s="361"/>
      <c r="CQ112" s="355"/>
      <c r="CR112" s="295"/>
      <c r="CS112" s="295"/>
      <c r="CT112" s="295"/>
      <c r="CU112" s="295">
        <v>2.9166666666666665</v>
      </c>
      <c r="CV112" s="295">
        <v>3.1666666666666665</v>
      </c>
      <c r="CW112" s="295"/>
      <c r="CX112" s="295"/>
      <c r="CY112" s="295"/>
      <c r="DB112" s="295"/>
      <c r="DC112" s="302">
        <f t="shared" si="124"/>
        <v>3.0416666666666665</v>
      </c>
      <c r="DD112" s="295"/>
      <c r="DE112" s="295"/>
      <c r="DF112" s="295"/>
      <c r="DG112" s="361"/>
      <c r="DH112" s="295">
        <f t="shared" si="110"/>
        <v>0</v>
      </c>
      <c r="DI112" s="295">
        <f t="shared" si="111"/>
        <v>0</v>
      </c>
      <c r="DJ112" s="295">
        <f t="shared" si="112"/>
        <v>0</v>
      </c>
      <c r="DK112" s="295"/>
      <c r="DL112" s="295"/>
      <c r="DM112" s="295"/>
      <c r="DN112" s="295"/>
      <c r="DO112" s="295">
        <f t="shared" si="113"/>
        <v>0</v>
      </c>
      <c r="DP112" s="295">
        <f t="shared" si="114"/>
        <v>0</v>
      </c>
      <c r="DQ112" s="295">
        <f t="shared" si="115"/>
        <v>0</v>
      </c>
      <c r="DR112" s="295">
        <f t="shared" si="116"/>
        <v>0</v>
      </c>
      <c r="DS112" s="295">
        <f t="shared" si="117"/>
        <v>0</v>
      </c>
      <c r="DT112" s="295"/>
      <c r="DU112" s="295"/>
      <c r="DV112" s="295"/>
      <c r="DW112" s="295"/>
      <c r="DX112" s="295"/>
      <c r="DY112" s="295"/>
      <c r="DZ112" s="361"/>
      <c r="EA112" s="295">
        <f t="shared" si="118"/>
        <v>0</v>
      </c>
      <c r="EB112" s="295">
        <f t="shared" si="119"/>
        <v>0</v>
      </c>
      <c r="EC112" s="295"/>
      <c r="ED112" s="295"/>
      <c r="EE112" s="295">
        <f t="shared" si="120"/>
        <v>0</v>
      </c>
      <c r="EF112" s="295">
        <f t="shared" si="121"/>
        <v>0</v>
      </c>
      <c r="EG112" s="295">
        <f t="shared" si="122"/>
        <v>0</v>
      </c>
      <c r="EH112" s="295">
        <f t="shared" si="123"/>
        <v>0</v>
      </c>
      <c r="EI112" s="295"/>
      <c r="EJ112" s="295"/>
      <c r="EK112" s="295"/>
      <c r="EL112" s="295"/>
      <c r="EM112" s="295"/>
      <c r="EN112" s="290">
        <v>20</v>
      </c>
      <c r="EO112" s="290">
        <v>0</v>
      </c>
      <c r="EP112" s="290">
        <v>0</v>
      </c>
      <c r="EQ112" s="295"/>
      <c r="ER112" s="295"/>
      <c r="ES112" s="290">
        <v>20</v>
      </c>
      <c r="ET112" s="290">
        <v>0</v>
      </c>
      <c r="EU112" s="290">
        <v>0</v>
      </c>
      <c r="EW112" s="295"/>
      <c r="EX112" s="295"/>
      <c r="EY112" s="290">
        <v>20</v>
      </c>
      <c r="EZ112" s="290">
        <v>0</v>
      </c>
      <c r="FA112" s="290">
        <v>0</v>
      </c>
      <c r="FB112" s="290">
        <v>20</v>
      </c>
      <c r="FC112" s="290">
        <v>0</v>
      </c>
      <c r="FD112" s="290">
        <v>0</v>
      </c>
      <c r="FE112" s="290">
        <v>20</v>
      </c>
      <c r="FF112" s="290">
        <v>0</v>
      </c>
      <c r="FG112" s="290">
        <v>0</v>
      </c>
      <c r="FH112" s="290">
        <v>20</v>
      </c>
      <c r="FI112" s="290">
        <v>0</v>
      </c>
      <c r="FJ112" s="290">
        <v>0</v>
      </c>
      <c r="FX112" s="398"/>
    </row>
    <row r="113" spans="1:180">
      <c r="A113" s="289" t="s">
        <v>1132</v>
      </c>
      <c r="B113" s="290">
        <v>14</v>
      </c>
      <c r="C113" s="300">
        <v>14</v>
      </c>
      <c r="D113" s="290" t="s">
        <v>378</v>
      </c>
      <c r="E113" s="285"/>
      <c r="F113" s="290" t="s">
        <v>477</v>
      </c>
      <c r="H113" s="290" t="s">
        <v>118</v>
      </c>
      <c r="I113" s="290" t="s">
        <v>119</v>
      </c>
      <c r="J113" s="285"/>
      <c r="K113" s="285"/>
      <c r="AA113" s="361"/>
      <c r="AO113" s="361"/>
      <c r="BB113" s="361"/>
      <c r="BZ113" s="361"/>
      <c r="CA113" s="355">
        <v>6.4615384615384617</v>
      </c>
      <c r="CB113" s="295">
        <v>6.0769230769230766</v>
      </c>
      <c r="CC113" s="295"/>
      <c r="CD113" s="295"/>
      <c r="CE113" s="295">
        <v>6.384615384615385</v>
      </c>
      <c r="CF113" s="295">
        <v>6.8461538461538458</v>
      </c>
      <c r="CG113" s="295"/>
      <c r="CH113" s="295"/>
      <c r="CI113" s="295"/>
      <c r="CJ113" s="295">
        <f t="shared" si="108"/>
        <v>6.2692307692307692</v>
      </c>
      <c r="CK113" s="295"/>
      <c r="CL113" s="295"/>
      <c r="CM113" s="295">
        <f t="shared" si="109"/>
        <v>6.615384615384615</v>
      </c>
      <c r="CN113" s="295"/>
      <c r="CO113" s="295"/>
      <c r="CP113" s="361"/>
      <c r="CQ113" s="355"/>
      <c r="CR113" s="295"/>
      <c r="CS113" s="295"/>
      <c r="CT113" s="295"/>
      <c r="CU113" s="295">
        <v>5.416666666666667</v>
      </c>
      <c r="CV113" s="295">
        <v>5.1818181818181817</v>
      </c>
      <c r="CW113" s="295"/>
      <c r="CX113" s="295"/>
      <c r="CY113" s="295"/>
      <c r="DB113" s="295"/>
      <c r="DC113" s="302">
        <f t="shared" si="124"/>
        <v>5.2992424242424239</v>
      </c>
      <c r="DD113" s="295"/>
      <c r="DE113" s="295"/>
      <c r="DF113" s="295"/>
      <c r="DG113" s="361"/>
      <c r="DH113" s="295">
        <f t="shared" si="110"/>
        <v>0</v>
      </c>
      <c r="DI113" s="295">
        <f t="shared" si="111"/>
        <v>0</v>
      </c>
      <c r="DJ113" s="295">
        <f t="shared" si="112"/>
        <v>0</v>
      </c>
      <c r="DK113" s="295"/>
      <c r="DL113" s="295"/>
      <c r="DM113" s="295"/>
      <c r="DN113" s="295"/>
      <c r="DO113" s="295">
        <f t="shared" si="113"/>
        <v>0</v>
      </c>
      <c r="DP113" s="295">
        <f t="shared" si="114"/>
        <v>0</v>
      </c>
      <c r="DQ113" s="295">
        <f t="shared" si="115"/>
        <v>0</v>
      </c>
      <c r="DR113" s="295">
        <f t="shared" si="116"/>
        <v>0</v>
      </c>
      <c r="DS113" s="295">
        <f t="shared" si="117"/>
        <v>0</v>
      </c>
      <c r="DT113" s="295"/>
      <c r="DU113" s="295"/>
      <c r="DV113" s="295"/>
      <c r="DW113" s="295"/>
      <c r="DX113" s="295"/>
      <c r="DY113" s="295"/>
      <c r="DZ113" s="361"/>
      <c r="EA113" s="295">
        <f t="shared" si="118"/>
        <v>0</v>
      </c>
      <c r="EB113" s="295">
        <f t="shared" si="119"/>
        <v>0</v>
      </c>
      <c r="EC113" s="295"/>
      <c r="ED113" s="295"/>
      <c r="EE113" s="295">
        <f t="shared" si="120"/>
        <v>0</v>
      </c>
      <c r="EF113" s="295">
        <f t="shared" si="121"/>
        <v>0</v>
      </c>
      <c r="EG113" s="295">
        <f t="shared" si="122"/>
        <v>0</v>
      </c>
      <c r="EH113" s="295">
        <f t="shared" si="123"/>
        <v>0</v>
      </c>
      <c r="EI113" s="295"/>
      <c r="EJ113" s="295"/>
      <c r="EK113" s="295"/>
      <c r="EL113" s="295"/>
      <c r="EM113" s="295"/>
      <c r="EN113" s="290">
        <v>20</v>
      </c>
      <c r="EO113" s="290">
        <v>0</v>
      </c>
      <c r="EP113" s="290">
        <v>0</v>
      </c>
      <c r="EQ113" s="295"/>
      <c r="ER113" s="295"/>
      <c r="ES113" s="290">
        <v>20</v>
      </c>
      <c r="ET113" s="290">
        <v>0</v>
      </c>
      <c r="EU113" s="290">
        <v>0</v>
      </c>
      <c r="EW113" s="295"/>
      <c r="EX113" s="295"/>
      <c r="EY113" s="290">
        <v>20</v>
      </c>
      <c r="EZ113" s="290">
        <v>0</v>
      </c>
      <c r="FA113" s="290">
        <v>0</v>
      </c>
      <c r="FB113" s="290">
        <v>20</v>
      </c>
      <c r="FC113" s="290">
        <v>0</v>
      </c>
      <c r="FD113" s="290">
        <v>0</v>
      </c>
      <c r="FE113" s="290">
        <v>20</v>
      </c>
      <c r="FF113" s="290">
        <v>0</v>
      </c>
      <c r="FG113" s="290">
        <v>0</v>
      </c>
      <c r="FH113" s="290">
        <v>20</v>
      </c>
      <c r="FI113" s="290">
        <v>0</v>
      </c>
      <c r="FJ113" s="290">
        <v>0</v>
      </c>
      <c r="FX113" s="398"/>
    </row>
    <row r="114" spans="1:180">
      <c r="A114" s="289" t="s">
        <v>1132</v>
      </c>
      <c r="B114" s="290">
        <v>15</v>
      </c>
      <c r="C114" s="300">
        <v>15</v>
      </c>
      <c r="D114" s="290" t="s">
        <v>1289</v>
      </c>
      <c r="E114" s="285"/>
      <c r="F114" s="290" t="s">
        <v>577</v>
      </c>
      <c r="H114" s="290" t="s">
        <v>1316</v>
      </c>
      <c r="I114" s="290" t="s">
        <v>1317</v>
      </c>
      <c r="J114" s="285"/>
      <c r="K114" s="285"/>
      <c r="AA114" s="361"/>
      <c r="AO114" s="361"/>
      <c r="BB114" s="361"/>
      <c r="BZ114" s="361"/>
      <c r="CA114" s="355">
        <v>7.0769230769230766</v>
      </c>
      <c r="CB114" s="295">
        <v>6.615384615384615</v>
      </c>
      <c r="CC114" s="295"/>
      <c r="CD114" s="295"/>
      <c r="CE114" s="295">
        <v>7</v>
      </c>
      <c r="CF114" s="295">
        <v>7.2307692307692308</v>
      </c>
      <c r="CG114" s="295"/>
      <c r="CH114" s="295"/>
      <c r="CI114" s="295"/>
      <c r="CJ114" s="295">
        <f t="shared" si="108"/>
        <v>6.8461538461538458</v>
      </c>
      <c r="CK114" s="295"/>
      <c r="CL114" s="295"/>
      <c r="CM114" s="295">
        <f t="shared" si="109"/>
        <v>7.115384615384615</v>
      </c>
      <c r="CN114" s="295"/>
      <c r="CO114" s="295"/>
      <c r="CP114" s="361"/>
      <c r="CQ114" s="355"/>
      <c r="CR114" s="295"/>
      <c r="CS114" s="295"/>
      <c r="CT114" s="295"/>
      <c r="CU114" s="295">
        <v>4.4545454545454541</v>
      </c>
      <c r="CV114" s="295">
        <v>4.916666666666667</v>
      </c>
      <c r="CW114" s="295"/>
      <c r="CX114" s="295"/>
      <c r="CY114" s="295"/>
      <c r="DB114" s="295"/>
      <c r="DC114" s="302">
        <f t="shared" si="124"/>
        <v>4.6856060606060606</v>
      </c>
      <c r="DD114" s="295"/>
      <c r="DE114" s="295"/>
      <c r="DF114" s="295"/>
      <c r="DG114" s="361"/>
      <c r="DH114" s="295">
        <f t="shared" si="110"/>
        <v>0</v>
      </c>
      <c r="DI114" s="295">
        <f t="shared" si="111"/>
        <v>0</v>
      </c>
      <c r="DJ114" s="295">
        <f t="shared" si="112"/>
        <v>0</v>
      </c>
      <c r="DK114" s="295"/>
      <c r="DL114" s="295"/>
      <c r="DM114" s="295"/>
      <c r="DN114" s="295"/>
      <c r="DO114" s="295">
        <f t="shared" si="113"/>
        <v>0.9884320889261532</v>
      </c>
      <c r="DP114" s="295">
        <f t="shared" si="114"/>
        <v>0</v>
      </c>
      <c r="DQ114" s="295">
        <f t="shared" si="115"/>
        <v>0.92729521800161219</v>
      </c>
      <c r="DR114" s="295">
        <f t="shared" si="116"/>
        <v>0.45102681179626242</v>
      </c>
      <c r="DS114" s="295">
        <f t="shared" si="117"/>
        <v>0.59168852968100694</v>
      </c>
      <c r="DT114" s="295"/>
      <c r="DU114" s="295"/>
      <c r="DV114" s="295"/>
      <c r="DW114" s="295"/>
      <c r="DX114" s="295"/>
      <c r="DY114" s="295"/>
      <c r="DZ114" s="361"/>
      <c r="EA114" s="295">
        <f t="shared" si="118"/>
        <v>0</v>
      </c>
      <c r="EB114" s="295">
        <f t="shared" si="119"/>
        <v>0</v>
      </c>
      <c r="EC114" s="295"/>
      <c r="ED114" s="295"/>
      <c r="EE114" s="295">
        <f t="shared" si="120"/>
        <v>22.5</v>
      </c>
      <c r="EF114" s="295">
        <f t="shared" si="121"/>
        <v>0</v>
      </c>
      <c r="EG114" s="295">
        <f t="shared" si="122"/>
        <v>20</v>
      </c>
      <c r="EH114" s="295">
        <f t="shared" si="123"/>
        <v>5</v>
      </c>
      <c r="EI114" s="295"/>
      <c r="EJ114" s="295"/>
      <c r="EK114" s="295"/>
      <c r="EL114" s="295"/>
      <c r="EM114" s="295"/>
      <c r="EN114" s="290">
        <v>20</v>
      </c>
      <c r="EO114" s="290">
        <v>0</v>
      </c>
      <c r="EP114" s="290">
        <v>0</v>
      </c>
      <c r="EQ114" s="295"/>
      <c r="ER114" s="295"/>
      <c r="ES114" s="290">
        <v>20</v>
      </c>
      <c r="ET114" s="290">
        <v>0</v>
      </c>
      <c r="EU114" s="290">
        <v>0</v>
      </c>
      <c r="EW114" s="295"/>
      <c r="EX114" s="295"/>
      <c r="EY114" s="290">
        <v>20</v>
      </c>
      <c r="EZ114" s="290">
        <v>2</v>
      </c>
      <c r="FA114" s="290">
        <v>0</v>
      </c>
      <c r="FB114" s="290">
        <v>20</v>
      </c>
      <c r="FC114" s="290">
        <v>7</v>
      </c>
      <c r="FD114" s="290">
        <v>0</v>
      </c>
      <c r="FE114" s="290">
        <v>20</v>
      </c>
      <c r="FF114" s="290">
        <v>6</v>
      </c>
      <c r="FG114" s="290">
        <v>2</v>
      </c>
      <c r="FH114" s="290">
        <v>20</v>
      </c>
      <c r="FI114" s="290">
        <v>2</v>
      </c>
      <c r="FJ114" s="290">
        <v>0</v>
      </c>
      <c r="FX114" s="398"/>
    </row>
    <row r="115" spans="1:180">
      <c r="A115" s="289" t="s">
        <v>1132</v>
      </c>
      <c r="B115" s="290">
        <v>16</v>
      </c>
      <c r="C115" s="300">
        <v>16</v>
      </c>
      <c r="D115" s="290" t="s">
        <v>1290</v>
      </c>
      <c r="E115" s="285"/>
      <c r="F115" s="290" t="s">
        <v>578</v>
      </c>
      <c r="H115" s="290" t="s">
        <v>1318</v>
      </c>
      <c r="I115" s="290" t="s">
        <v>1319</v>
      </c>
      <c r="J115" s="285"/>
      <c r="K115" s="285"/>
      <c r="AA115" s="361"/>
      <c r="AO115" s="361"/>
      <c r="BB115" s="361"/>
      <c r="BZ115" s="361"/>
      <c r="CA115" s="355">
        <v>6.4615384615384617</v>
      </c>
      <c r="CB115" s="295">
        <v>6.9230769230769234</v>
      </c>
      <c r="CC115" s="295"/>
      <c r="CD115" s="295"/>
      <c r="CE115" s="295">
        <v>6.4615384615384617</v>
      </c>
      <c r="CF115" s="295">
        <v>7.3076923076923075</v>
      </c>
      <c r="CG115" s="295"/>
      <c r="CH115" s="295"/>
      <c r="CI115" s="295"/>
      <c r="CJ115" s="295">
        <f t="shared" si="108"/>
        <v>6.6923076923076925</v>
      </c>
      <c r="CK115" s="295"/>
      <c r="CL115" s="295"/>
      <c r="CM115" s="295">
        <f t="shared" si="109"/>
        <v>6.884615384615385</v>
      </c>
      <c r="CN115" s="295"/>
      <c r="CO115" s="295"/>
      <c r="CP115" s="361"/>
      <c r="CQ115" s="355"/>
      <c r="CR115" s="295"/>
      <c r="CS115" s="295"/>
      <c r="CT115" s="295"/>
      <c r="CU115" s="295">
        <v>5.333333333333333</v>
      </c>
      <c r="CV115" s="295">
        <v>4.833333333333333</v>
      </c>
      <c r="CW115" s="295"/>
      <c r="CX115" s="295"/>
      <c r="CY115" s="295"/>
      <c r="DB115" s="295"/>
      <c r="DC115" s="302">
        <f t="shared" si="124"/>
        <v>5.083333333333333</v>
      </c>
      <c r="DD115" s="295"/>
      <c r="DE115" s="295"/>
      <c r="DF115" s="295"/>
      <c r="DG115" s="361"/>
      <c r="DH115" s="295">
        <f t="shared" si="110"/>
        <v>0.55481103298007151</v>
      </c>
      <c r="DI115" s="295">
        <f t="shared" si="111"/>
        <v>0</v>
      </c>
      <c r="DJ115" s="295">
        <f t="shared" si="112"/>
        <v>0.27740551649003575</v>
      </c>
      <c r="DK115" s="295"/>
      <c r="DL115" s="295"/>
      <c r="DM115" s="295"/>
      <c r="DN115" s="295"/>
      <c r="DO115" s="295">
        <f t="shared" si="113"/>
        <v>0</v>
      </c>
      <c r="DP115" s="295">
        <f t="shared" si="114"/>
        <v>0</v>
      </c>
      <c r="DQ115" s="295">
        <f t="shared" si="115"/>
        <v>0</v>
      </c>
      <c r="DR115" s="295">
        <f t="shared" si="116"/>
        <v>0</v>
      </c>
      <c r="DS115" s="295">
        <f t="shared" si="117"/>
        <v>0</v>
      </c>
      <c r="DT115" s="295"/>
      <c r="DU115" s="295"/>
      <c r="DV115" s="295"/>
      <c r="DW115" s="295"/>
      <c r="DX115" s="295"/>
      <c r="DY115" s="295"/>
      <c r="DZ115" s="361"/>
      <c r="EA115" s="295">
        <f t="shared" si="118"/>
        <v>7.5</v>
      </c>
      <c r="EB115" s="295">
        <f t="shared" si="119"/>
        <v>0</v>
      </c>
      <c r="EC115" s="295"/>
      <c r="ED115" s="295"/>
      <c r="EE115" s="295">
        <f t="shared" si="120"/>
        <v>0</v>
      </c>
      <c r="EF115" s="295">
        <f t="shared" si="121"/>
        <v>0</v>
      </c>
      <c r="EG115" s="295">
        <f t="shared" si="122"/>
        <v>0</v>
      </c>
      <c r="EH115" s="295">
        <f t="shared" si="123"/>
        <v>0</v>
      </c>
      <c r="EI115" s="295"/>
      <c r="EJ115" s="295"/>
      <c r="EK115" s="295"/>
      <c r="EL115" s="295"/>
      <c r="EM115" s="295"/>
      <c r="EN115" s="290">
        <v>20</v>
      </c>
      <c r="EO115" s="290">
        <v>1</v>
      </c>
      <c r="EP115" s="290">
        <v>0</v>
      </c>
      <c r="EQ115" s="295"/>
      <c r="ER115" s="295"/>
      <c r="ES115" s="290">
        <v>20</v>
      </c>
      <c r="ET115" s="290">
        <v>2</v>
      </c>
      <c r="EU115" s="290">
        <v>0</v>
      </c>
      <c r="EW115" s="295"/>
      <c r="EX115" s="295"/>
      <c r="EY115" s="290">
        <v>20</v>
      </c>
      <c r="EZ115" s="290">
        <v>0</v>
      </c>
      <c r="FA115" s="290">
        <v>0</v>
      </c>
      <c r="FB115" s="290">
        <v>20</v>
      </c>
      <c r="FC115" s="290">
        <v>0</v>
      </c>
      <c r="FD115" s="290">
        <v>0</v>
      </c>
      <c r="FE115" s="290">
        <v>20</v>
      </c>
      <c r="FF115" s="290">
        <v>0</v>
      </c>
      <c r="FG115" s="290">
        <v>0</v>
      </c>
      <c r="FH115" s="290">
        <v>20</v>
      </c>
      <c r="FI115" s="290">
        <v>0</v>
      </c>
      <c r="FJ115" s="290">
        <v>0</v>
      </c>
      <c r="FX115" s="398"/>
    </row>
    <row r="116" spans="1:180">
      <c r="A116" s="289" t="s">
        <v>1132</v>
      </c>
      <c r="B116" s="290">
        <v>17</v>
      </c>
      <c r="C116" s="300">
        <v>17</v>
      </c>
      <c r="D116" s="290" t="s">
        <v>116</v>
      </c>
      <c r="E116" s="285"/>
      <c r="F116" s="290" t="s">
        <v>577</v>
      </c>
      <c r="H116" s="290" t="s">
        <v>1320</v>
      </c>
      <c r="I116" s="290" t="s">
        <v>1321</v>
      </c>
      <c r="J116" s="285"/>
      <c r="K116" s="285"/>
      <c r="AA116" s="361"/>
      <c r="AO116" s="361"/>
      <c r="BB116" s="361"/>
      <c r="BZ116" s="361"/>
      <c r="CA116" s="355">
        <v>5.6923076923076925</v>
      </c>
      <c r="CB116" s="295">
        <v>6.3076923076923075</v>
      </c>
      <c r="CC116" s="295"/>
      <c r="CD116" s="295"/>
      <c r="CE116" s="295">
        <v>6.2307692307692308</v>
      </c>
      <c r="CF116" s="295">
        <v>6.9230769230769234</v>
      </c>
      <c r="CG116" s="295"/>
      <c r="CH116" s="295"/>
      <c r="CI116" s="295"/>
      <c r="CJ116" s="295">
        <f t="shared" si="108"/>
        <v>6</v>
      </c>
      <c r="CK116" s="295"/>
      <c r="CL116" s="295"/>
      <c r="CM116" s="295">
        <f t="shared" si="109"/>
        <v>6.5769230769230766</v>
      </c>
      <c r="CN116" s="295"/>
      <c r="CO116" s="295"/>
      <c r="CP116" s="361"/>
      <c r="CQ116" s="355"/>
      <c r="CR116" s="295"/>
      <c r="CS116" s="295"/>
      <c r="CT116" s="295"/>
      <c r="CU116" s="295">
        <v>3.9166666666666665</v>
      </c>
      <c r="CV116" s="295">
        <v>3.7272727272727271</v>
      </c>
      <c r="CW116" s="295"/>
      <c r="CX116" s="295"/>
      <c r="CY116" s="295"/>
      <c r="DB116" s="295"/>
      <c r="DC116" s="302">
        <f t="shared" si="124"/>
        <v>3.8219696969696968</v>
      </c>
      <c r="DD116" s="295"/>
      <c r="DE116" s="295"/>
      <c r="DF116" s="295"/>
      <c r="DG116" s="361"/>
      <c r="DH116" s="295">
        <f t="shared" si="110"/>
        <v>0</v>
      </c>
      <c r="DI116" s="295">
        <f t="shared" si="111"/>
        <v>0</v>
      </c>
      <c r="DJ116" s="295">
        <f t="shared" si="112"/>
        <v>0</v>
      </c>
      <c r="DK116" s="295"/>
      <c r="DL116" s="295"/>
      <c r="DM116" s="295"/>
      <c r="DN116" s="295"/>
      <c r="DO116" s="295">
        <f t="shared" si="113"/>
        <v>0</v>
      </c>
      <c r="DP116" s="295">
        <f t="shared" si="114"/>
        <v>0</v>
      </c>
      <c r="DQ116" s="295">
        <f t="shared" si="115"/>
        <v>0</v>
      </c>
      <c r="DR116" s="295">
        <f t="shared" si="116"/>
        <v>0</v>
      </c>
      <c r="DS116" s="295">
        <f t="shared" si="117"/>
        <v>0</v>
      </c>
      <c r="DT116" s="295"/>
      <c r="DU116" s="295"/>
      <c r="DV116" s="295"/>
      <c r="DW116" s="295"/>
      <c r="DX116" s="295"/>
      <c r="DY116" s="295"/>
      <c r="DZ116" s="361"/>
      <c r="EA116" s="295">
        <f t="shared" si="118"/>
        <v>0</v>
      </c>
      <c r="EB116" s="295">
        <f t="shared" si="119"/>
        <v>0</v>
      </c>
      <c r="EC116" s="295"/>
      <c r="ED116" s="295"/>
      <c r="EE116" s="295">
        <f t="shared" si="120"/>
        <v>0</v>
      </c>
      <c r="EF116" s="295">
        <f t="shared" si="121"/>
        <v>0</v>
      </c>
      <c r="EG116" s="295">
        <f t="shared" si="122"/>
        <v>0</v>
      </c>
      <c r="EH116" s="295">
        <f t="shared" si="123"/>
        <v>0</v>
      </c>
      <c r="EI116" s="295"/>
      <c r="EJ116" s="295"/>
      <c r="EK116" s="295"/>
      <c r="EL116" s="295"/>
      <c r="EM116" s="295"/>
      <c r="EN116" s="290">
        <v>20</v>
      </c>
      <c r="EO116" s="290">
        <v>0</v>
      </c>
      <c r="EP116" s="290">
        <v>0</v>
      </c>
      <c r="EQ116" s="295"/>
      <c r="ER116" s="295"/>
      <c r="ES116" s="290">
        <v>20</v>
      </c>
      <c r="ET116" s="290">
        <v>0</v>
      </c>
      <c r="EU116" s="290">
        <v>0</v>
      </c>
      <c r="EW116" s="295"/>
      <c r="EX116" s="295"/>
      <c r="EY116" s="290">
        <v>20</v>
      </c>
      <c r="EZ116" s="290">
        <v>0</v>
      </c>
      <c r="FA116" s="290">
        <v>0</v>
      </c>
      <c r="FB116" s="290">
        <v>20</v>
      </c>
      <c r="FC116" s="290">
        <v>0</v>
      </c>
      <c r="FD116" s="290">
        <v>0</v>
      </c>
      <c r="FE116" s="290">
        <v>20</v>
      </c>
      <c r="FF116" s="290">
        <v>0</v>
      </c>
      <c r="FG116" s="290">
        <v>0</v>
      </c>
      <c r="FH116" s="290">
        <v>20</v>
      </c>
      <c r="FI116" s="290">
        <v>0</v>
      </c>
      <c r="FJ116" s="290">
        <v>0</v>
      </c>
      <c r="FX116" s="398"/>
    </row>
    <row r="117" spans="1:180">
      <c r="A117" s="289" t="s">
        <v>1132</v>
      </c>
      <c r="B117" s="290">
        <v>18</v>
      </c>
      <c r="C117" s="300">
        <v>18</v>
      </c>
      <c r="D117" s="290" t="s">
        <v>1291</v>
      </c>
      <c r="E117" s="285"/>
      <c r="F117" s="290" t="s">
        <v>477</v>
      </c>
      <c r="H117" s="290" t="s">
        <v>1322</v>
      </c>
      <c r="I117" s="290" t="s">
        <v>1323</v>
      </c>
      <c r="J117" s="285"/>
      <c r="K117" s="285"/>
      <c r="AA117" s="361"/>
      <c r="AO117" s="361"/>
      <c r="BB117" s="361"/>
      <c r="BZ117" s="361"/>
      <c r="CA117" s="355">
        <v>6.2307692307692308</v>
      </c>
      <c r="CB117" s="295">
        <v>5.9230769230769234</v>
      </c>
      <c r="CC117" s="295"/>
      <c r="CD117" s="295"/>
      <c r="CE117" s="295">
        <v>6.0769230769230766</v>
      </c>
      <c r="CF117" s="295">
        <v>7.3076923076923075</v>
      </c>
      <c r="CG117" s="295"/>
      <c r="CH117" s="295"/>
      <c r="CI117" s="295"/>
      <c r="CJ117" s="295">
        <f t="shared" si="108"/>
        <v>6.0769230769230766</v>
      </c>
      <c r="CK117" s="295"/>
      <c r="CL117" s="295"/>
      <c r="CM117" s="295">
        <f t="shared" si="109"/>
        <v>6.6923076923076916</v>
      </c>
      <c r="CN117" s="295"/>
      <c r="CO117" s="295"/>
      <c r="CP117" s="361"/>
      <c r="CQ117" s="355"/>
      <c r="CR117" s="295"/>
      <c r="CS117" s="295"/>
      <c r="CT117" s="295"/>
      <c r="CU117" s="295">
        <v>5.25</v>
      </c>
      <c r="CV117" s="295">
        <v>4.666666666666667</v>
      </c>
      <c r="CW117" s="295"/>
      <c r="CX117" s="295"/>
      <c r="CY117" s="295"/>
      <c r="DB117" s="295"/>
      <c r="DC117" s="302">
        <f t="shared" si="124"/>
        <v>4.9583333333333339</v>
      </c>
      <c r="DD117" s="295"/>
      <c r="DE117" s="295"/>
      <c r="DF117" s="295"/>
      <c r="DG117" s="361"/>
      <c r="DH117" s="295">
        <f t="shared" si="110"/>
        <v>0</v>
      </c>
      <c r="DI117" s="295">
        <f t="shared" si="111"/>
        <v>0</v>
      </c>
      <c r="DJ117" s="295">
        <f t="shared" si="112"/>
        <v>0</v>
      </c>
      <c r="DK117" s="295"/>
      <c r="DL117" s="295"/>
      <c r="DM117" s="295"/>
      <c r="DN117" s="295"/>
      <c r="DO117" s="295">
        <f t="shared" si="113"/>
        <v>0</v>
      </c>
      <c r="DP117" s="295">
        <f t="shared" si="114"/>
        <v>0</v>
      </c>
      <c r="DQ117" s="295">
        <f t="shared" si="115"/>
        <v>0</v>
      </c>
      <c r="DR117" s="295">
        <f t="shared" si="116"/>
        <v>0</v>
      </c>
      <c r="DS117" s="295">
        <f t="shared" si="117"/>
        <v>0</v>
      </c>
      <c r="DT117" s="295"/>
      <c r="DU117" s="295"/>
      <c r="DV117" s="295"/>
      <c r="DW117" s="295"/>
      <c r="DX117" s="295"/>
      <c r="DY117" s="295"/>
      <c r="DZ117" s="361"/>
      <c r="EA117" s="295">
        <f t="shared" si="118"/>
        <v>0</v>
      </c>
      <c r="EB117" s="295">
        <f t="shared" si="119"/>
        <v>0</v>
      </c>
      <c r="EC117" s="295"/>
      <c r="ED117" s="295"/>
      <c r="EE117" s="295">
        <f t="shared" si="120"/>
        <v>0</v>
      </c>
      <c r="EF117" s="295">
        <f t="shared" si="121"/>
        <v>0</v>
      </c>
      <c r="EG117" s="295">
        <f t="shared" si="122"/>
        <v>0</v>
      </c>
      <c r="EH117" s="295">
        <f t="shared" si="123"/>
        <v>0</v>
      </c>
      <c r="EI117" s="295"/>
      <c r="EJ117" s="295"/>
      <c r="EK117" s="295"/>
      <c r="EL117" s="295"/>
      <c r="EM117" s="295"/>
      <c r="EN117" s="290">
        <v>20</v>
      </c>
      <c r="EO117" s="290">
        <v>0</v>
      </c>
      <c r="EP117" s="290">
        <v>0</v>
      </c>
      <c r="EQ117" s="295"/>
      <c r="ER117" s="295"/>
      <c r="ES117" s="290">
        <v>20</v>
      </c>
      <c r="ET117" s="290">
        <v>0</v>
      </c>
      <c r="EU117" s="290">
        <v>0</v>
      </c>
      <c r="EW117" s="295"/>
      <c r="EX117" s="295"/>
      <c r="EY117" s="290">
        <v>20</v>
      </c>
      <c r="EZ117" s="290">
        <v>0</v>
      </c>
      <c r="FA117" s="290">
        <v>0</v>
      </c>
      <c r="FB117" s="290">
        <v>20</v>
      </c>
      <c r="FC117" s="290">
        <v>0</v>
      </c>
      <c r="FD117" s="290">
        <v>0</v>
      </c>
      <c r="FE117" s="290">
        <v>20</v>
      </c>
      <c r="FF117" s="290">
        <v>0</v>
      </c>
      <c r="FG117" s="290">
        <v>0</v>
      </c>
      <c r="FH117" s="290">
        <v>20</v>
      </c>
      <c r="FI117" s="290">
        <v>0</v>
      </c>
      <c r="FJ117" s="290">
        <v>0</v>
      </c>
      <c r="FX117" s="398"/>
    </row>
    <row r="118" spans="1:180">
      <c r="A118" s="289" t="s">
        <v>1132</v>
      </c>
      <c r="B118" s="290">
        <v>19</v>
      </c>
      <c r="C118" s="300">
        <v>19</v>
      </c>
      <c r="D118" s="290" t="s">
        <v>1292</v>
      </c>
      <c r="E118" s="285"/>
      <c r="F118" s="290" t="s">
        <v>578</v>
      </c>
      <c r="H118" s="290" t="s">
        <v>1324</v>
      </c>
      <c r="I118" s="290" t="s">
        <v>1325</v>
      </c>
      <c r="J118" s="285"/>
      <c r="K118" s="285"/>
      <c r="AA118" s="361"/>
      <c r="AO118" s="361"/>
      <c r="BB118" s="361"/>
      <c r="BZ118" s="361"/>
      <c r="CA118" s="355">
        <v>5.2307692307692308</v>
      </c>
      <c r="CB118" s="295">
        <v>5.9230769230769234</v>
      </c>
      <c r="CC118" s="295"/>
      <c r="CD118" s="295"/>
      <c r="CE118" s="295">
        <v>5.6923076923076925</v>
      </c>
      <c r="CF118" s="295">
        <v>5.9230769230769234</v>
      </c>
      <c r="CG118" s="295"/>
      <c r="CH118" s="295"/>
      <c r="CI118" s="295"/>
      <c r="CJ118" s="295">
        <f t="shared" si="108"/>
        <v>5.5769230769230766</v>
      </c>
      <c r="CK118" s="295"/>
      <c r="CL118" s="295"/>
      <c r="CM118" s="295">
        <f t="shared" si="109"/>
        <v>5.8076923076923084</v>
      </c>
      <c r="CN118" s="295"/>
      <c r="CO118" s="295"/>
      <c r="CP118" s="361"/>
      <c r="CQ118" s="355"/>
      <c r="CR118" s="295"/>
      <c r="CS118" s="295"/>
      <c r="CT118" s="295"/>
      <c r="CU118" s="295">
        <v>3.4166666666666665</v>
      </c>
      <c r="CV118" s="295">
        <v>3.6666666666666665</v>
      </c>
      <c r="CW118" s="295"/>
      <c r="CX118" s="295"/>
      <c r="CY118" s="295"/>
      <c r="DB118" s="295"/>
      <c r="DC118" s="302">
        <f t="shared" si="124"/>
        <v>3.5416666666666665</v>
      </c>
      <c r="DD118" s="295"/>
      <c r="DE118" s="295"/>
      <c r="DF118" s="295"/>
      <c r="DG118" s="361"/>
      <c r="DH118" s="295">
        <f t="shared" si="110"/>
        <v>0</v>
      </c>
      <c r="DI118" s="295">
        <f t="shared" si="111"/>
        <v>0</v>
      </c>
      <c r="DJ118" s="295">
        <f t="shared" si="112"/>
        <v>0</v>
      </c>
      <c r="DK118" s="295"/>
      <c r="DL118" s="295"/>
      <c r="DM118" s="295"/>
      <c r="DN118" s="295"/>
      <c r="DO118" s="295">
        <f t="shared" si="113"/>
        <v>0</v>
      </c>
      <c r="DP118" s="295">
        <f t="shared" si="114"/>
        <v>0</v>
      </c>
      <c r="DQ118" s="295">
        <f t="shared" si="115"/>
        <v>0</v>
      </c>
      <c r="DR118" s="295">
        <f t="shared" si="116"/>
        <v>0</v>
      </c>
      <c r="DS118" s="295">
        <f t="shared" si="117"/>
        <v>0</v>
      </c>
      <c r="DT118" s="295"/>
      <c r="DU118" s="295"/>
      <c r="DV118" s="295"/>
      <c r="DW118" s="295"/>
      <c r="DX118" s="295"/>
      <c r="DY118" s="295"/>
      <c r="DZ118" s="361"/>
      <c r="EA118" s="295">
        <f t="shared" si="118"/>
        <v>0</v>
      </c>
      <c r="EB118" s="295">
        <f t="shared" si="119"/>
        <v>0</v>
      </c>
      <c r="EC118" s="295"/>
      <c r="ED118" s="295"/>
      <c r="EE118" s="295">
        <f t="shared" si="120"/>
        <v>0</v>
      </c>
      <c r="EF118" s="295">
        <f t="shared" si="121"/>
        <v>0</v>
      </c>
      <c r="EG118" s="295">
        <f t="shared" si="122"/>
        <v>0</v>
      </c>
      <c r="EH118" s="295">
        <f t="shared" si="123"/>
        <v>0</v>
      </c>
      <c r="EI118" s="295"/>
      <c r="EJ118" s="295"/>
      <c r="EK118" s="295"/>
      <c r="EL118" s="295"/>
      <c r="EM118" s="295"/>
      <c r="EN118" s="290">
        <v>20</v>
      </c>
      <c r="EO118" s="290">
        <v>0</v>
      </c>
      <c r="EP118" s="290">
        <v>0</v>
      </c>
      <c r="EQ118" s="295"/>
      <c r="ER118" s="295"/>
      <c r="ES118" s="290">
        <v>20</v>
      </c>
      <c r="ET118" s="290">
        <v>0</v>
      </c>
      <c r="EU118" s="290">
        <v>0</v>
      </c>
      <c r="EW118" s="295"/>
      <c r="EX118" s="295"/>
      <c r="EY118" s="290">
        <v>20</v>
      </c>
      <c r="EZ118" s="290">
        <v>0</v>
      </c>
      <c r="FA118" s="290">
        <v>0</v>
      </c>
      <c r="FB118" s="290">
        <v>20</v>
      </c>
      <c r="FC118" s="290">
        <v>0</v>
      </c>
      <c r="FD118" s="290">
        <v>0</v>
      </c>
      <c r="FE118" s="290">
        <v>20</v>
      </c>
      <c r="FF118" s="290">
        <v>0</v>
      </c>
      <c r="FG118" s="290">
        <v>0</v>
      </c>
      <c r="FH118" s="290">
        <v>20</v>
      </c>
      <c r="FI118" s="290">
        <v>0</v>
      </c>
      <c r="FJ118" s="290">
        <v>0</v>
      </c>
      <c r="FX118" s="398"/>
    </row>
    <row r="119" spans="1:180" s="312" customFormat="1" ht="14" thickBot="1">
      <c r="A119" s="304" t="s">
        <v>1132</v>
      </c>
      <c r="B119" s="312">
        <v>20</v>
      </c>
      <c r="C119" s="321">
        <v>20</v>
      </c>
      <c r="D119" s="312" t="s">
        <v>1293</v>
      </c>
      <c r="F119" s="312" t="s">
        <v>577</v>
      </c>
      <c r="H119" s="312" t="s">
        <v>1326</v>
      </c>
      <c r="I119" s="312" t="s">
        <v>1327</v>
      </c>
      <c r="L119" s="330"/>
      <c r="M119" s="344"/>
      <c r="N119" s="304"/>
      <c r="AA119" s="363"/>
      <c r="AB119" s="350"/>
      <c r="AO119" s="363"/>
      <c r="AP119" s="350"/>
      <c r="BB119" s="363"/>
      <c r="BC119" s="350"/>
      <c r="BK119" s="330"/>
      <c r="BL119" s="350"/>
      <c r="BZ119" s="363"/>
      <c r="CA119" s="356">
        <v>5.9230769230769234</v>
      </c>
      <c r="CB119" s="317">
        <v>5.7692307692307692</v>
      </c>
      <c r="CC119" s="317"/>
      <c r="CD119" s="317"/>
      <c r="CE119" s="317">
        <v>6.0769230769230766</v>
      </c>
      <c r="CF119" s="317">
        <v>6</v>
      </c>
      <c r="CG119" s="317"/>
      <c r="CH119" s="317"/>
      <c r="CI119" s="317"/>
      <c r="CJ119" s="317">
        <f t="shared" si="108"/>
        <v>5.8461538461538467</v>
      </c>
      <c r="CK119" s="317"/>
      <c r="CL119" s="317"/>
      <c r="CM119" s="317">
        <f t="shared" si="109"/>
        <v>6.0384615384615383</v>
      </c>
      <c r="CN119" s="317"/>
      <c r="CO119" s="317"/>
      <c r="CP119" s="363"/>
      <c r="CQ119" s="356"/>
      <c r="CR119" s="317"/>
      <c r="CS119" s="317"/>
      <c r="CT119" s="317"/>
      <c r="CU119" s="317">
        <v>4.5</v>
      </c>
      <c r="CV119" s="317">
        <v>4.583333333333333</v>
      </c>
      <c r="CW119" s="317"/>
      <c r="CX119" s="317"/>
      <c r="CY119" s="317"/>
      <c r="DB119" s="317"/>
      <c r="DC119" s="317">
        <f t="shared" ref="DC119:DC143" si="125">AVERAGE(CU119:CV119)</f>
        <v>4.5416666666666661</v>
      </c>
      <c r="DD119" s="317"/>
      <c r="DE119" s="317"/>
      <c r="DF119" s="317"/>
      <c r="DG119" s="363"/>
      <c r="DH119" s="317">
        <f t="shared" si="110"/>
        <v>0</v>
      </c>
      <c r="DI119" s="317">
        <f t="shared" si="111"/>
        <v>0</v>
      </c>
      <c r="DJ119" s="317">
        <f t="shared" si="112"/>
        <v>0</v>
      </c>
      <c r="DK119" s="317"/>
      <c r="DL119" s="317"/>
      <c r="DM119" s="317"/>
      <c r="DN119" s="317"/>
      <c r="DO119" s="317">
        <f t="shared" si="113"/>
        <v>0</v>
      </c>
      <c r="DP119" s="317">
        <f t="shared" si="114"/>
        <v>0</v>
      </c>
      <c r="DQ119" s="317">
        <f t="shared" si="115"/>
        <v>0</v>
      </c>
      <c r="DR119" s="317">
        <f t="shared" si="116"/>
        <v>0</v>
      </c>
      <c r="DS119" s="317">
        <f t="shared" si="117"/>
        <v>0</v>
      </c>
      <c r="DT119" s="317"/>
      <c r="DU119" s="317"/>
      <c r="DV119" s="317"/>
      <c r="DW119" s="317"/>
      <c r="DX119" s="317"/>
      <c r="DY119" s="317"/>
      <c r="DZ119" s="363"/>
      <c r="EA119" s="317">
        <f t="shared" si="118"/>
        <v>0</v>
      </c>
      <c r="EB119" s="317">
        <f t="shared" si="119"/>
        <v>0</v>
      </c>
      <c r="EC119" s="317"/>
      <c r="ED119" s="317"/>
      <c r="EE119" s="317">
        <f t="shared" si="120"/>
        <v>0</v>
      </c>
      <c r="EF119" s="317">
        <f t="shared" si="121"/>
        <v>0</v>
      </c>
      <c r="EG119" s="317">
        <f t="shared" si="122"/>
        <v>0</v>
      </c>
      <c r="EH119" s="317">
        <f t="shared" si="123"/>
        <v>0</v>
      </c>
      <c r="EI119" s="317"/>
      <c r="EJ119" s="317"/>
      <c r="EK119" s="317"/>
      <c r="EL119" s="317"/>
      <c r="EM119" s="317"/>
      <c r="EN119" s="312">
        <v>20</v>
      </c>
      <c r="EO119" s="312">
        <v>0</v>
      </c>
      <c r="EP119" s="312">
        <v>0</v>
      </c>
      <c r="EQ119" s="317"/>
      <c r="ER119" s="317"/>
      <c r="ES119" s="312">
        <v>20</v>
      </c>
      <c r="ET119" s="312">
        <v>0</v>
      </c>
      <c r="EU119" s="312">
        <v>0</v>
      </c>
      <c r="EW119" s="317"/>
      <c r="EX119" s="317"/>
      <c r="EY119" s="312">
        <v>20</v>
      </c>
      <c r="EZ119" s="312">
        <v>0</v>
      </c>
      <c r="FA119" s="312">
        <v>0</v>
      </c>
      <c r="FB119" s="312">
        <v>20</v>
      </c>
      <c r="FC119" s="312">
        <v>0</v>
      </c>
      <c r="FD119" s="312">
        <v>0</v>
      </c>
      <c r="FE119" s="312">
        <v>20</v>
      </c>
      <c r="FF119" s="312">
        <v>0</v>
      </c>
      <c r="FG119" s="312">
        <v>0</v>
      </c>
      <c r="FH119" s="312">
        <v>20</v>
      </c>
      <c r="FI119" s="312">
        <v>0</v>
      </c>
      <c r="FJ119" s="312">
        <v>0</v>
      </c>
      <c r="FX119" s="399"/>
    </row>
    <row r="120" spans="1:180" s="285" customFormat="1">
      <c r="A120" s="284" t="s">
        <v>1153</v>
      </c>
      <c r="B120" s="313">
        <v>1</v>
      </c>
      <c r="C120" s="313">
        <v>1</v>
      </c>
      <c r="D120" s="285" t="s">
        <v>502</v>
      </c>
      <c r="E120" s="302" t="s">
        <v>92</v>
      </c>
      <c r="F120" s="285" t="s">
        <v>872</v>
      </c>
      <c r="G120" s="302" t="s">
        <v>249</v>
      </c>
      <c r="H120" s="285" t="s">
        <v>339</v>
      </c>
      <c r="I120" s="285" t="s">
        <v>95</v>
      </c>
      <c r="L120" s="327"/>
      <c r="M120" s="342"/>
      <c r="N120" s="284"/>
      <c r="AA120" s="360"/>
      <c r="AB120" s="348"/>
      <c r="AO120" s="360"/>
      <c r="AP120" s="348"/>
      <c r="BB120" s="360"/>
      <c r="BC120" s="348"/>
      <c r="BK120" s="327"/>
      <c r="BL120" s="348"/>
      <c r="BZ120" s="360"/>
      <c r="CA120" s="354">
        <v>2.7692307692307692</v>
      </c>
      <c r="CB120" s="302">
        <v>2.3846153846153846</v>
      </c>
      <c r="CC120" s="302"/>
      <c r="CD120" s="302"/>
      <c r="CE120" s="302">
        <v>2.5384615384615383</v>
      </c>
      <c r="CF120" s="302">
        <v>3.1538461538461537</v>
      </c>
      <c r="CG120" s="302"/>
      <c r="CH120" s="302"/>
      <c r="CI120" s="302"/>
      <c r="CJ120" s="302">
        <f t="shared" si="108"/>
        <v>2.5769230769230766</v>
      </c>
      <c r="CK120" s="302"/>
      <c r="CL120" s="302"/>
      <c r="CM120" s="302">
        <f t="shared" si="109"/>
        <v>2.8461538461538458</v>
      </c>
      <c r="CN120" s="302"/>
      <c r="CO120" s="302"/>
      <c r="CP120" s="360"/>
      <c r="CQ120" s="354">
        <v>3.75</v>
      </c>
      <c r="CR120" s="302">
        <v>3.9166666666666665</v>
      </c>
      <c r="CS120" s="302"/>
      <c r="CT120" s="302"/>
      <c r="CU120" s="302">
        <v>3.4166666666666665</v>
      </c>
      <c r="CV120" s="302">
        <v>3.8333333333333335</v>
      </c>
      <c r="CW120" s="302"/>
      <c r="CX120" s="302"/>
      <c r="CY120" s="302"/>
      <c r="CZ120" s="302">
        <f t="shared" ref="CZ120:CZ143" si="126">AVERAGE(CQ120:CR120)</f>
        <v>3.833333333333333</v>
      </c>
      <c r="DA120" s="302"/>
      <c r="DB120" s="302"/>
      <c r="DC120" s="302">
        <f t="shared" si="125"/>
        <v>3.625</v>
      </c>
      <c r="DD120" s="302"/>
      <c r="DE120" s="302"/>
      <c r="DF120" s="302">
        <f t="shared" ref="DF120:DF143" si="127">CZ120-DC120</f>
        <v>0.20833333333333304</v>
      </c>
      <c r="DG120" s="360"/>
      <c r="DH120" s="302">
        <f t="shared" si="110"/>
        <v>0</v>
      </c>
      <c r="DI120" s="302">
        <f t="shared" si="111"/>
        <v>0</v>
      </c>
      <c r="DJ120" s="302">
        <f t="shared" ref="DJ120:DJ143" si="128">AVERAGE(DH120:DI120)</f>
        <v>0</v>
      </c>
      <c r="DK120" s="302"/>
      <c r="DL120" s="302"/>
      <c r="DM120" s="302"/>
      <c r="DN120" s="302"/>
      <c r="DO120" s="302">
        <f t="shared" si="113"/>
        <v>0</v>
      </c>
      <c r="DP120" s="302">
        <f t="shared" si="114"/>
        <v>0</v>
      </c>
      <c r="DQ120" s="302">
        <f t="shared" si="115"/>
        <v>0</v>
      </c>
      <c r="DR120" s="302">
        <f t="shared" si="116"/>
        <v>0</v>
      </c>
      <c r="DS120" s="302">
        <f t="shared" ref="DS120:DS143" si="129">AVERAGE(DO120:DR120)</f>
        <v>0</v>
      </c>
      <c r="DT120" s="302"/>
      <c r="DU120" s="302"/>
      <c r="DV120" s="302"/>
      <c r="DW120" s="302"/>
      <c r="DX120" s="302"/>
      <c r="DY120" s="302"/>
      <c r="DZ120" s="360"/>
      <c r="EA120" s="302">
        <f t="shared" si="118"/>
        <v>0</v>
      </c>
      <c r="EB120" s="302">
        <f t="shared" si="119"/>
        <v>0</v>
      </c>
      <c r="EC120" s="302"/>
      <c r="ED120" s="302"/>
      <c r="EE120" s="302">
        <f t="shared" si="120"/>
        <v>0</v>
      </c>
      <c r="EF120" s="302">
        <f t="shared" si="121"/>
        <v>0</v>
      </c>
      <c r="EG120" s="302">
        <f t="shared" si="122"/>
        <v>0</v>
      </c>
      <c r="EH120" s="302">
        <f t="shared" si="123"/>
        <v>0</v>
      </c>
      <c r="EI120" s="302"/>
      <c r="EJ120" s="302"/>
      <c r="EK120" s="302"/>
      <c r="EL120" s="302"/>
      <c r="EM120" s="302"/>
      <c r="EN120" s="285">
        <v>20</v>
      </c>
      <c r="EO120" s="285">
        <v>0</v>
      </c>
      <c r="EP120" s="285">
        <v>0</v>
      </c>
      <c r="EQ120" s="302"/>
      <c r="ER120" s="302"/>
      <c r="ES120" s="285">
        <v>20</v>
      </c>
      <c r="ET120" s="285">
        <v>0</v>
      </c>
      <c r="EU120" s="285">
        <v>0</v>
      </c>
      <c r="EW120" s="302"/>
      <c r="EX120" s="302"/>
      <c r="EY120" s="285">
        <v>20</v>
      </c>
      <c r="EZ120" s="285">
        <v>0</v>
      </c>
      <c r="FA120" s="285">
        <v>0</v>
      </c>
      <c r="FB120" s="285">
        <v>20</v>
      </c>
      <c r="FC120" s="285">
        <v>0</v>
      </c>
      <c r="FD120" s="285">
        <v>0</v>
      </c>
      <c r="FE120" s="285">
        <v>20</v>
      </c>
      <c r="FF120" s="285">
        <v>0</v>
      </c>
      <c r="FG120" s="285">
        <v>0</v>
      </c>
      <c r="FH120" s="285">
        <v>20</v>
      </c>
      <c r="FI120" s="285">
        <v>0</v>
      </c>
      <c r="FJ120" s="285">
        <v>0</v>
      </c>
      <c r="FX120" s="397"/>
    </row>
    <row r="121" spans="1:180">
      <c r="A121" s="289" t="s">
        <v>1153</v>
      </c>
      <c r="B121" s="300">
        <v>2</v>
      </c>
      <c r="C121" s="300">
        <v>2</v>
      </c>
      <c r="D121" s="290" t="s">
        <v>1328</v>
      </c>
      <c r="E121" s="295" t="s">
        <v>92</v>
      </c>
      <c r="F121" s="290" t="s">
        <v>872</v>
      </c>
      <c r="G121" s="295" t="s">
        <v>682</v>
      </c>
      <c r="H121" s="290" t="s">
        <v>1349</v>
      </c>
      <c r="I121" s="290" t="s">
        <v>1350</v>
      </c>
      <c r="J121" s="285"/>
      <c r="K121" s="285"/>
      <c r="L121" s="327"/>
      <c r="AA121" s="361"/>
      <c r="AO121" s="361"/>
      <c r="BB121" s="361"/>
      <c r="BZ121" s="361"/>
      <c r="CA121" s="355">
        <v>1.2307692307692308</v>
      </c>
      <c r="CB121" s="295">
        <v>1.5384615384615385</v>
      </c>
      <c r="CC121" s="295"/>
      <c r="CD121" s="295"/>
      <c r="CE121" s="295">
        <v>2.0769230769230771</v>
      </c>
      <c r="CF121" s="295">
        <v>2.2307692307692308</v>
      </c>
      <c r="CG121" s="295"/>
      <c r="CH121" s="295"/>
      <c r="CI121" s="295"/>
      <c r="CJ121" s="295">
        <f t="shared" si="108"/>
        <v>1.3846153846153846</v>
      </c>
      <c r="CK121" s="295"/>
      <c r="CL121" s="295"/>
      <c r="CM121" s="295">
        <f t="shared" si="109"/>
        <v>2.1538461538461542</v>
      </c>
      <c r="CN121" s="295"/>
      <c r="CO121" s="295"/>
      <c r="CP121" s="361"/>
      <c r="CQ121" s="355">
        <v>3.4166666666666665</v>
      </c>
      <c r="CR121" s="295">
        <v>3.25</v>
      </c>
      <c r="CS121" s="295"/>
      <c r="CT121" s="295"/>
      <c r="CU121" s="295">
        <v>2.9166666666666665</v>
      </c>
      <c r="CV121" s="295">
        <v>2.3333333333333335</v>
      </c>
      <c r="CW121" s="295"/>
      <c r="CX121" s="295"/>
      <c r="CY121" s="295"/>
      <c r="CZ121" s="295">
        <f t="shared" si="126"/>
        <v>3.333333333333333</v>
      </c>
      <c r="DA121" s="295"/>
      <c r="DB121" s="295"/>
      <c r="DC121" s="295">
        <f t="shared" si="125"/>
        <v>2.625</v>
      </c>
      <c r="DD121" s="295"/>
      <c r="DE121" s="295"/>
      <c r="DF121" s="295">
        <f t="shared" si="127"/>
        <v>0.70833333333333304</v>
      </c>
      <c r="DG121" s="361"/>
      <c r="DH121" s="295">
        <f t="shared" si="110"/>
        <v>0</v>
      </c>
      <c r="DI121" s="295">
        <f t="shared" si="111"/>
        <v>0</v>
      </c>
      <c r="DJ121" s="295">
        <f t="shared" si="128"/>
        <v>0</v>
      </c>
      <c r="DK121" s="295"/>
      <c r="DL121" s="295"/>
      <c r="DM121" s="295"/>
      <c r="DN121" s="295"/>
      <c r="DO121" s="295">
        <f t="shared" si="113"/>
        <v>0</v>
      </c>
      <c r="DP121" s="295">
        <f t="shared" si="114"/>
        <v>0</v>
      </c>
      <c r="DQ121" s="295">
        <f t="shared" si="115"/>
        <v>0</v>
      </c>
      <c r="DR121" s="295">
        <f t="shared" si="116"/>
        <v>0</v>
      </c>
      <c r="DS121" s="295">
        <f t="shared" si="129"/>
        <v>0</v>
      </c>
      <c r="DT121" s="295"/>
      <c r="DU121" s="295"/>
      <c r="DV121" s="295"/>
      <c r="DW121" s="295"/>
      <c r="DX121" s="295"/>
      <c r="DY121" s="295"/>
      <c r="DZ121" s="361"/>
      <c r="EA121" s="295">
        <f t="shared" si="118"/>
        <v>0</v>
      </c>
      <c r="EB121" s="295">
        <f t="shared" si="119"/>
        <v>0</v>
      </c>
      <c r="EC121" s="295"/>
      <c r="ED121" s="295"/>
      <c r="EE121" s="295">
        <f t="shared" si="120"/>
        <v>0</v>
      </c>
      <c r="EF121" s="295">
        <f t="shared" si="121"/>
        <v>0</v>
      </c>
      <c r="EG121" s="295">
        <f t="shared" si="122"/>
        <v>0</v>
      </c>
      <c r="EH121" s="295">
        <f t="shared" si="123"/>
        <v>0</v>
      </c>
      <c r="EI121" s="295"/>
      <c r="EJ121" s="295"/>
      <c r="EK121" s="295"/>
      <c r="EL121" s="295"/>
      <c r="EM121" s="295"/>
      <c r="EN121" s="290">
        <v>20</v>
      </c>
      <c r="EO121" s="290">
        <v>0</v>
      </c>
      <c r="EP121" s="290">
        <v>0</v>
      </c>
      <c r="EQ121" s="295"/>
      <c r="ER121" s="295"/>
      <c r="ES121" s="290">
        <v>20</v>
      </c>
      <c r="ET121" s="290">
        <v>0</v>
      </c>
      <c r="EU121" s="290">
        <v>0</v>
      </c>
      <c r="EW121" s="295"/>
      <c r="EX121" s="295"/>
      <c r="EY121" s="290">
        <v>20</v>
      </c>
      <c r="EZ121" s="290">
        <v>0</v>
      </c>
      <c r="FA121" s="290">
        <v>0</v>
      </c>
      <c r="FB121" s="290">
        <v>20</v>
      </c>
      <c r="FC121" s="290">
        <v>0</v>
      </c>
      <c r="FD121" s="290">
        <v>0</v>
      </c>
      <c r="FE121" s="290">
        <v>20</v>
      </c>
      <c r="FF121" s="290">
        <v>0</v>
      </c>
      <c r="FG121" s="290">
        <v>0</v>
      </c>
      <c r="FH121" s="290">
        <v>20</v>
      </c>
      <c r="FI121" s="290">
        <v>0</v>
      </c>
      <c r="FJ121" s="290">
        <v>0</v>
      </c>
      <c r="FX121" s="398"/>
    </row>
    <row r="122" spans="1:180">
      <c r="A122" s="289" t="s">
        <v>1153</v>
      </c>
      <c r="B122" s="300">
        <v>3</v>
      </c>
      <c r="C122" s="300">
        <v>3</v>
      </c>
      <c r="D122" s="290" t="s">
        <v>1329</v>
      </c>
      <c r="E122" s="295" t="s">
        <v>92</v>
      </c>
      <c r="F122" s="290" t="s">
        <v>872</v>
      </c>
      <c r="G122" s="295" t="s">
        <v>447</v>
      </c>
      <c r="H122" s="290" t="s">
        <v>1186</v>
      </c>
      <c r="I122" s="290" t="s">
        <v>1351</v>
      </c>
      <c r="J122" s="285"/>
      <c r="K122" s="285"/>
      <c r="L122" s="327"/>
      <c r="AA122" s="361"/>
      <c r="AO122" s="361"/>
      <c r="BB122" s="361"/>
      <c r="BZ122" s="361"/>
      <c r="CA122" s="355">
        <v>2.0769230769230771</v>
      </c>
      <c r="CB122" s="295">
        <v>1.4615384615384615</v>
      </c>
      <c r="CC122" s="295"/>
      <c r="CD122" s="295"/>
      <c r="CE122" s="295">
        <v>2.0769230769230771</v>
      </c>
      <c r="CF122" s="295">
        <v>1.3846153846153846</v>
      </c>
      <c r="CG122" s="295"/>
      <c r="CH122" s="295"/>
      <c r="CI122" s="295"/>
      <c r="CJ122" s="295">
        <f t="shared" si="108"/>
        <v>1.7692307692307692</v>
      </c>
      <c r="CK122" s="295"/>
      <c r="CL122" s="295"/>
      <c r="CM122" s="295">
        <f t="shared" si="109"/>
        <v>1.7307692307692308</v>
      </c>
      <c r="CN122" s="295"/>
      <c r="CO122" s="295"/>
      <c r="CP122" s="361"/>
      <c r="CQ122" s="355">
        <v>2.9166666666666665</v>
      </c>
      <c r="CR122" s="295">
        <v>2.9166666666666665</v>
      </c>
      <c r="CS122" s="295"/>
      <c r="CT122" s="295"/>
      <c r="CU122" s="295">
        <v>2.25</v>
      </c>
      <c r="CV122" s="295">
        <v>2.1666666666666665</v>
      </c>
      <c r="CW122" s="295"/>
      <c r="CX122" s="295"/>
      <c r="CY122" s="295"/>
      <c r="CZ122" s="295">
        <f t="shared" si="126"/>
        <v>2.9166666666666665</v>
      </c>
      <c r="DA122" s="295"/>
      <c r="DB122" s="295"/>
      <c r="DC122" s="295">
        <f t="shared" si="125"/>
        <v>2.208333333333333</v>
      </c>
      <c r="DD122" s="295"/>
      <c r="DE122" s="295"/>
      <c r="DF122" s="295">
        <f t="shared" si="127"/>
        <v>0.70833333333333348</v>
      </c>
      <c r="DG122" s="361"/>
      <c r="DH122" s="295">
        <f t="shared" si="110"/>
        <v>0</v>
      </c>
      <c r="DI122" s="295">
        <f t="shared" si="111"/>
        <v>0</v>
      </c>
      <c r="DJ122" s="295">
        <f t="shared" si="128"/>
        <v>0</v>
      </c>
      <c r="DK122" s="295"/>
      <c r="DL122" s="295"/>
      <c r="DM122" s="295"/>
      <c r="DN122" s="295"/>
      <c r="DO122" s="295">
        <f t="shared" si="113"/>
        <v>0</v>
      </c>
      <c r="DP122" s="295">
        <f t="shared" si="114"/>
        <v>0</v>
      </c>
      <c r="DQ122" s="295">
        <f t="shared" si="115"/>
        <v>0</v>
      </c>
      <c r="DR122" s="295">
        <f t="shared" si="116"/>
        <v>0</v>
      </c>
      <c r="DS122" s="295">
        <f t="shared" si="129"/>
        <v>0</v>
      </c>
      <c r="DT122" s="295"/>
      <c r="DU122" s="295"/>
      <c r="DV122" s="295"/>
      <c r="DW122" s="295"/>
      <c r="DX122" s="295"/>
      <c r="DY122" s="295"/>
      <c r="DZ122" s="361"/>
      <c r="EA122" s="295">
        <f t="shared" si="118"/>
        <v>0</v>
      </c>
      <c r="EB122" s="295">
        <f t="shared" si="119"/>
        <v>0</v>
      </c>
      <c r="EC122" s="295"/>
      <c r="ED122" s="295"/>
      <c r="EE122" s="295">
        <f t="shared" si="120"/>
        <v>0</v>
      </c>
      <c r="EF122" s="295">
        <f t="shared" si="121"/>
        <v>0</v>
      </c>
      <c r="EG122" s="295">
        <f t="shared" si="122"/>
        <v>0</v>
      </c>
      <c r="EH122" s="295">
        <f t="shared" si="123"/>
        <v>0</v>
      </c>
      <c r="EI122" s="295"/>
      <c r="EJ122" s="295"/>
      <c r="EK122" s="295"/>
      <c r="EL122" s="295"/>
      <c r="EM122" s="295"/>
      <c r="EN122" s="290">
        <v>20</v>
      </c>
      <c r="EO122" s="290">
        <v>0</v>
      </c>
      <c r="EP122" s="290">
        <v>0</v>
      </c>
      <c r="EQ122" s="295"/>
      <c r="ER122" s="295"/>
      <c r="ES122" s="290">
        <v>20</v>
      </c>
      <c r="ET122" s="290">
        <v>0</v>
      </c>
      <c r="EU122" s="290">
        <v>0</v>
      </c>
      <c r="EW122" s="295"/>
      <c r="EX122" s="295"/>
      <c r="EY122" s="290">
        <v>20</v>
      </c>
      <c r="EZ122" s="290">
        <v>0</v>
      </c>
      <c r="FA122" s="290">
        <v>0</v>
      </c>
      <c r="FB122" s="290">
        <v>20</v>
      </c>
      <c r="FC122" s="290">
        <v>0</v>
      </c>
      <c r="FD122" s="290">
        <v>0</v>
      </c>
      <c r="FE122" s="290">
        <v>20</v>
      </c>
      <c r="FF122" s="290">
        <v>0</v>
      </c>
      <c r="FG122" s="290">
        <v>0</v>
      </c>
      <c r="FH122" s="290">
        <v>20</v>
      </c>
      <c r="FI122" s="290">
        <v>0</v>
      </c>
      <c r="FJ122" s="290">
        <v>0</v>
      </c>
      <c r="FX122" s="398"/>
    </row>
    <row r="123" spans="1:180">
      <c r="A123" s="289" t="s">
        <v>1153</v>
      </c>
      <c r="B123" s="300">
        <v>4</v>
      </c>
      <c r="C123" s="300">
        <v>4</v>
      </c>
      <c r="D123" s="290" t="s">
        <v>1330</v>
      </c>
      <c r="E123" s="295" t="s">
        <v>92</v>
      </c>
      <c r="F123" s="290" t="s">
        <v>872</v>
      </c>
      <c r="G123" s="295" t="s">
        <v>692</v>
      </c>
      <c r="H123" s="290" t="s">
        <v>1242</v>
      </c>
      <c r="I123" s="290" t="s">
        <v>1263</v>
      </c>
      <c r="J123" s="285"/>
      <c r="K123" s="285"/>
      <c r="L123" s="327"/>
      <c r="AA123" s="361"/>
      <c r="AO123" s="361"/>
      <c r="BB123" s="361"/>
      <c r="BZ123" s="361"/>
      <c r="CA123" s="355">
        <v>1.4615384615384615</v>
      </c>
      <c r="CB123" s="295">
        <v>2.3076923076923075</v>
      </c>
      <c r="CC123" s="295"/>
      <c r="CD123" s="295"/>
      <c r="CE123" s="295">
        <v>1.9230769230769231</v>
      </c>
      <c r="CF123" s="295">
        <v>2.8461538461538463</v>
      </c>
      <c r="CG123" s="295"/>
      <c r="CH123" s="295"/>
      <c r="CI123" s="295"/>
      <c r="CJ123" s="295">
        <f t="shared" si="108"/>
        <v>1.8846153846153846</v>
      </c>
      <c r="CK123" s="295"/>
      <c r="CL123" s="295"/>
      <c r="CM123" s="295">
        <f t="shared" si="109"/>
        <v>2.3846153846153846</v>
      </c>
      <c r="CN123" s="295"/>
      <c r="CO123" s="295"/>
      <c r="CP123" s="361"/>
      <c r="CQ123" s="355">
        <v>2.8333333333333335</v>
      </c>
      <c r="CR123" s="295">
        <v>3.25</v>
      </c>
      <c r="CS123" s="295"/>
      <c r="CT123" s="295"/>
      <c r="CU123" s="295">
        <v>3.0833333333333335</v>
      </c>
      <c r="CV123" s="295">
        <v>2.6363636363636362</v>
      </c>
      <c r="CW123" s="295"/>
      <c r="CX123" s="295"/>
      <c r="CY123" s="295"/>
      <c r="CZ123" s="295">
        <f t="shared" si="126"/>
        <v>3.041666666666667</v>
      </c>
      <c r="DA123" s="295"/>
      <c r="DB123" s="295"/>
      <c r="DC123" s="295">
        <f t="shared" si="125"/>
        <v>2.8598484848484849</v>
      </c>
      <c r="DD123" s="295"/>
      <c r="DE123" s="295"/>
      <c r="DF123" s="295">
        <f t="shared" si="127"/>
        <v>0.1818181818181821</v>
      </c>
      <c r="DG123" s="361"/>
      <c r="DH123" s="295">
        <f t="shared" si="110"/>
        <v>0</v>
      </c>
      <c r="DI123" s="295">
        <f t="shared" si="111"/>
        <v>0</v>
      </c>
      <c r="DJ123" s="295">
        <f t="shared" si="128"/>
        <v>0</v>
      </c>
      <c r="DK123" s="295"/>
      <c r="DL123" s="295"/>
      <c r="DM123" s="295"/>
      <c r="DN123" s="295"/>
      <c r="DO123" s="295">
        <f t="shared" si="113"/>
        <v>0</v>
      </c>
      <c r="DP123" s="295">
        <f t="shared" si="114"/>
        <v>0</v>
      </c>
      <c r="DQ123" s="295">
        <f t="shared" si="115"/>
        <v>0</v>
      </c>
      <c r="DR123" s="295">
        <f t="shared" si="116"/>
        <v>0</v>
      </c>
      <c r="DS123" s="295">
        <f t="shared" si="129"/>
        <v>0</v>
      </c>
      <c r="DT123" s="295"/>
      <c r="DU123" s="295"/>
      <c r="DV123" s="295"/>
      <c r="DW123" s="295"/>
      <c r="DX123" s="295"/>
      <c r="DY123" s="295"/>
      <c r="DZ123" s="361"/>
      <c r="EA123" s="295">
        <f t="shared" si="118"/>
        <v>0</v>
      </c>
      <c r="EB123" s="295">
        <f t="shared" si="119"/>
        <v>0</v>
      </c>
      <c r="EC123" s="295"/>
      <c r="ED123" s="295"/>
      <c r="EE123" s="295">
        <f t="shared" si="120"/>
        <v>0</v>
      </c>
      <c r="EF123" s="295">
        <f t="shared" si="121"/>
        <v>0</v>
      </c>
      <c r="EG123" s="295">
        <f t="shared" si="122"/>
        <v>0</v>
      </c>
      <c r="EH123" s="295">
        <f t="shared" si="123"/>
        <v>0</v>
      </c>
      <c r="EI123" s="295"/>
      <c r="EJ123" s="295"/>
      <c r="EK123" s="295"/>
      <c r="EL123" s="295"/>
      <c r="EM123" s="295"/>
      <c r="EN123" s="290">
        <v>20</v>
      </c>
      <c r="EO123" s="290">
        <v>0</v>
      </c>
      <c r="EP123" s="290">
        <v>0</v>
      </c>
      <c r="EQ123" s="295"/>
      <c r="ER123" s="295"/>
      <c r="ES123" s="290">
        <v>20</v>
      </c>
      <c r="ET123" s="290">
        <v>0</v>
      </c>
      <c r="EU123" s="290">
        <v>0</v>
      </c>
      <c r="EW123" s="295"/>
      <c r="EX123" s="295"/>
      <c r="EY123" s="290">
        <v>20</v>
      </c>
      <c r="EZ123" s="290">
        <v>0</v>
      </c>
      <c r="FA123" s="290">
        <v>0</v>
      </c>
      <c r="FB123" s="290">
        <v>20</v>
      </c>
      <c r="FC123" s="290">
        <v>0</v>
      </c>
      <c r="FD123" s="290">
        <v>0</v>
      </c>
      <c r="FE123" s="290">
        <v>20</v>
      </c>
      <c r="FF123" s="290">
        <v>0</v>
      </c>
      <c r="FG123" s="290">
        <v>0</v>
      </c>
      <c r="FH123" s="290">
        <v>20</v>
      </c>
      <c r="FI123" s="290">
        <v>0</v>
      </c>
      <c r="FJ123" s="290">
        <v>0</v>
      </c>
      <c r="FX123" s="398"/>
    </row>
    <row r="124" spans="1:180">
      <c r="A124" s="289" t="s">
        <v>1153</v>
      </c>
      <c r="B124" s="300">
        <v>5</v>
      </c>
      <c r="C124" s="300">
        <v>5</v>
      </c>
      <c r="D124" s="290" t="s">
        <v>1331</v>
      </c>
      <c r="E124" s="295" t="s">
        <v>92</v>
      </c>
      <c r="F124" s="290" t="s">
        <v>872</v>
      </c>
      <c r="G124" s="295" t="s">
        <v>698</v>
      </c>
      <c r="H124" s="290" t="s">
        <v>1352</v>
      </c>
      <c r="I124" s="290" t="s">
        <v>1353</v>
      </c>
      <c r="J124" s="285"/>
      <c r="K124" s="285"/>
      <c r="L124" s="327"/>
      <c r="AA124" s="361"/>
      <c r="AO124" s="361"/>
      <c r="BB124" s="361"/>
      <c r="BZ124" s="361"/>
      <c r="CA124" s="355">
        <v>2.6153846153846154</v>
      </c>
      <c r="CB124" s="295">
        <v>2.4615384615384617</v>
      </c>
      <c r="CC124" s="295"/>
      <c r="CD124" s="295"/>
      <c r="CE124" s="295">
        <v>3.0769230769230771</v>
      </c>
      <c r="CF124" s="295">
        <v>2.3076923076923075</v>
      </c>
      <c r="CG124" s="295"/>
      <c r="CH124" s="295"/>
      <c r="CI124" s="295"/>
      <c r="CJ124" s="295">
        <f t="shared" si="108"/>
        <v>2.5384615384615383</v>
      </c>
      <c r="CK124" s="295"/>
      <c r="CL124" s="295"/>
      <c r="CM124" s="295">
        <f t="shared" si="109"/>
        <v>2.6923076923076925</v>
      </c>
      <c r="CN124" s="295"/>
      <c r="CO124" s="295"/>
      <c r="CP124" s="361"/>
      <c r="CQ124" s="355">
        <v>2.9166666666666665</v>
      </c>
      <c r="CR124" s="295">
        <v>3.4166666666666665</v>
      </c>
      <c r="CS124" s="295"/>
      <c r="CT124" s="295"/>
      <c r="CU124" s="295">
        <v>2.3333333333333335</v>
      </c>
      <c r="CV124" s="295">
        <v>2.6666666666666665</v>
      </c>
      <c r="CW124" s="295"/>
      <c r="CX124" s="295"/>
      <c r="CY124" s="295"/>
      <c r="CZ124" s="295">
        <f t="shared" si="126"/>
        <v>3.1666666666666665</v>
      </c>
      <c r="DA124" s="295"/>
      <c r="DB124" s="295"/>
      <c r="DC124" s="295">
        <f t="shared" si="125"/>
        <v>2.5</v>
      </c>
      <c r="DD124" s="295"/>
      <c r="DE124" s="295"/>
      <c r="DF124" s="295">
        <f t="shared" si="127"/>
        <v>0.66666666666666652</v>
      </c>
      <c r="DG124" s="361"/>
      <c r="DH124" s="295">
        <f t="shared" si="110"/>
        <v>0</v>
      </c>
      <c r="DI124" s="295">
        <f t="shared" si="111"/>
        <v>0</v>
      </c>
      <c r="DJ124" s="295">
        <f t="shared" si="128"/>
        <v>0</v>
      </c>
      <c r="DK124" s="295"/>
      <c r="DL124" s="295"/>
      <c r="DM124" s="295"/>
      <c r="DN124" s="295"/>
      <c r="DO124" s="295">
        <f t="shared" si="113"/>
        <v>0</v>
      </c>
      <c r="DP124" s="295">
        <f t="shared" si="114"/>
        <v>0</v>
      </c>
      <c r="DQ124" s="295">
        <f t="shared" si="115"/>
        <v>0</v>
      </c>
      <c r="DR124" s="295">
        <f t="shared" si="116"/>
        <v>0</v>
      </c>
      <c r="DS124" s="295">
        <f t="shared" si="129"/>
        <v>0</v>
      </c>
      <c r="DT124" s="295"/>
      <c r="DU124" s="295"/>
      <c r="DV124" s="295"/>
      <c r="DW124" s="295"/>
      <c r="DX124" s="295"/>
      <c r="DY124" s="295"/>
      <c r="DZ124" s="361"/>
      <c r="EA124" s="295">
        <f t="shared" si="118"/>
        <v>0</v>
      </c>
      <c r="EB124" s="295">
        <f t="shared" si="119"/>
        <v>0</v>
      </c>
      <c r="EC124" s="295"/>
      <c r="ED124" s="295"/>
      <c r="EE124" s="295">
        <f t="shared" si="120"/>
        <v>0</v>
      </c>
      <c r="EF124" s="295">
        <f t="shared" si="121"/>
        <v>0</v>
      </c>
      <c r="EG124" s="295">
        <f t="shared" si="122"/>
        <v>0</v>
      </c>
      <c r="EH124" s="295">
        <f t="shared" si="123"/>
        <v>0</v>
      </c>
      <c r="EI124" s="295"/>
      <c r="EJ124" s="295"/>
      <c r="EK124" s="295"/>
      <c r="EL124" s="295"/>
      <c r="EM124" s="295"/>
      <c r="EN124" s="290">
        <v>20</v>
      </c>
      <c r="EO124" s="290">
        <v>0</v>
      </c>
      <c r="EP124" s="290">
        <v>0</v>
      </c>
      <c r="EQ124" s="295"/>
      <c r="ER124" s="295"/>
      <c r="ES124" s="290">
        <v>20</v>
      </c>
      <c r="ET124" s="290">
        <v>0</v>
      </c>
      <c r="EU124" s="290">
        <v>0</v>
      </c>
      <c r="EW124" s="295"/>
      <c r="EX124" s="295"/>
      <c r="EY124" s="290">
        <v>20</v>
      </c>
      <c r="EZ124" s="290">
        <v>0</v>
      </c>
      <c r="FA124" s="290">
        <v>0</v>
      </c>
      <c r="FB124" s="290">
        <v>20</v>
      </c>
      <c r="FC124" s="290">
        <v>0</v>
      </c>
      <c r="FD124" s="290">
        <v>0</v>
      </c>
      <c r="FE124" s="290">
        <v>20</v>
      </c>
      <c r="FF124" s="290">
        <v>0</v>
      </c>
      <c r="FG124" s="290">
        <v>0</v>
      </c>
      <c r="FH124" s="290">
        <v>20</v>
      </c>
      <c r="FI124" s="290">
        <v>0</v>
      </c>
      <c r="FJ124" s="290">
        <v>0</v>
      </c>
      <c r="FX124" s="398"/>
    </row>
    <row r="125" spans="1:180">
      <c r="A125" s="289" t="s">
        <v>1153</v>
      </c>
      <c r="B125" s="300">
        <v>6</v>
      </c>
      <c r="C125" s="300">
        <v>6</v>
      </c>
      <c r="D125" s="290" t="s">
        <v>1332</v>
      </c>
      <c r="E125" s="295" t="s">
        <v>92</v>
      </c>
      <c r="F125" s="290" t="s">
        <v>872</v>
      </c>
      <c r="G125" s="295" t="s">
        <v>704</v>
      </c>
      <c r="H125" s="290" t="s">
        <v>1354</v>
      </c>
      <c r="I125" s="290" t="s">
        <v>1355</v>
      </c>
      <c r="J125" s="285"/>
      <c r="K125" s="285"/>
      <c r="L125" s="327"/>
      <c r="AA125" s="361"/>
      <c r="AO125" s="361"/>
      <c r="BB125" s="361"/>
      <c r="BZ125" s="361"/>
      <c r="CA125" s="355">
        <v>2.8461538461538463</v>
      </c>
      <c r="CB125" s="295">
        <v>3.3076923076923075</v>
      </c>
      <c r="CC125" s="295"/>
      <c r="CD125" s="295"/>
      <c r="CE125" s="295">
        <v>3.2307692307692308</v>
      </c>
      <c r="CF125" s="295">
        <v>3.5384615384615383</v>
      </c>
      <c r="CG125" s="295"/>
      <c r="CH125" s="295"/>
      <c r="CI125" s="295"/>
      <c r="CJ125" s="295">
        <f t="shared" si="108"/>
        <v>3.0769230769230766</v>
      </c>
      <c r="CK125" s="295"/>
      <c r="CL125" s="295"/>
      <c r="CM125" s="295">
        <f t="shared" si="109"/>
        <v>3.3846153846153846</v>
      </c>
      <c r="CN125" s="295"/>
      <c r="CO125" s="295"/>
      <c r="CP125" s="361"/>
      <c r="CQ125" s="355">
        <v>3.9166666666666665</v>
      </c>
      <c r="CR125" s="295">
        <v>4.416666666666667</v>
      </c>
      <c r="CS125" s="295"/>
      <c r="CT125" s="295"/>
      <c r="CU125" s="295">
        <v>3.1666666666666665</v>
      </c>
      <c r="CV125" s="295">
        <v>3.6666666666666665</v>
      </c>
      <c r="CW125" s="295"/>
      <c r="CX125" s="295"/>
      <c r="CY125" s="295"/>
      <c r="CZ125" s="295">
        <f t="shared" si="126"/>
        <v>4.166666666666667</v>
      </c>
      <c r="DA125" s="295"/>
      <c r="DB125" s="295"/>
      <c r="DC125" s="295">
        <f t="shared" si="125"/>
        <v>3.4166666666666665</v>
      </c>
      <c r="DD125" s="295"/>
      <c r="DE125" s="295"/>
      <c r="DF125" s="295">
        <f t="shared" si="127"/>
        <v>0.75000000000000044</v>
      </c>
      <c r="DG125" s="361"/>
      <c r="DH125" s="295">
        <f t="shared" si="110"/>
        <v>0</v>
      </c>
      <c r="DI125" s="295">
        <f t="shared" si="111"/>
        <v>0</v>
      </c>
      <c r="DJ125" s="295">
        <f t="shared" si="128"/>
        <v>0</v>
      </c>
      <c r="DK125" s="295"/>
      <c r="DL125" s="295"/>
      <c r="DM125" s="295"/>
      <c r="DN125" s="295"/>
      <c r="DO125" s="295">
        <f t="shared" si="113"/>
        <v>0</v>
      </c>
      <c r="DP125" s="295">
        <f t="shared" si="114"/>
        <v>0</v>
      </c>
      <c r="DQ125" s="295">
        <f t="shared" si="115"/>
        <v>0</v>
      </c>
      <c r="DR125" s="295">
        <f t="shared" si="116"/>
        <v>0</v>
      </c>
      <c r="DS125" s="295">
        <f t="shared" si="129"/>
        <v>0</v>
      </c>
      <c r="DT125" s="295"/>
      <c r="DU125" s="295"/>
      <c r="DV125" s="295"/>
      <c r="DW125" s="295"/>
      <c r="DX125" s="295"/>
      <c r="DY125" s="295"/>
      <c r="DZ125" s="361"/>
      <c r="EA125" s="295">
        <f t="shared" si="118"/>
        <v>0</v>
      </c>
      <c r="EB125" s="295">
        <f t="shared" si="119"/>
        <v>0</v>
      </c>
      <c r="EC125" s="295"/>
      <c r="ED125" s="295"/>
      <c r="EE125" s="295">
        <f t="shared" si="120"/>
        <v>0</v>
      </c>
      <c r="EF125" s="295">
        <f t="shared" si="121"/>
        <v>0</v>
      </c>
      <c r="EG125" s="295">
        <f t="shared" si="122"/>
        <v>0</v>
      </c>
      <c r="EH125" s="295">
        <f t="shared" si="123"/>
        <v>0</v>
      </c>
      <c r="EI125" s="295"/>
      <c r="EJ125" s="295"/>
      <c r="EK125" s="295"/>
      <c r="EL125" s="295"/>
      <c r="EM125" s="295"/>
      <c r="EN125" s="290">
        <v>20</v>
      </c>
      <c r="EO125" s="290">
        <v>0</v>
      </c>
      <c r="EP125" s="290">
        <v>0</v>
      </c>
      <c r="EQ125" s="295"/>
      <c r="ER125" s="295"/>
      <c r="ES125" s="290">
        <v>20</v>
      </c>
      <c r="ET125" s="290">
        <v>0</v>
      </c>
      <c r="EU125" s="290">
        <v>0</v>
      </c>
      <c r="EW125" s="295"/>
      <c r="EX125" s="295"/>
      <c r="EY125" s="290">
        <v>20</v>
      </c>
      <c r="EZ125" s="290">
        <v>0</v>
      </c>
      <c r="FA125" s="290">
        <v>0</v>
      </c>
      <c r="FB125" s="290">
        <v>20</v>
      </c>
      <c r="FC125" s="290">
        <v>0</v>
      </c>
      <c r="FD125" s="290">
        <v>0</v>
      </c>
      <c r="FE125" s="290">
        <v>20</v>
      </c>
      <c r="FF125" s="290">
        <v>0</v>
      </c>
      <c r="FG125" s="290">
        <v>0</v>
      </c>
      <c r="FH125" s="290">
        <v>20</v>
      </c>
      <c r="FI125" s="290">
        <v>0</v>
      </c>
      <c r="FJ125" s="290">
        <v>0</v>
      </c>
      <c r="FX125" s="398"/>
    </row>
    <row r="126" spans="1:180">
      <c r="A126" s="289" t="s">
        <v>1153</v>
      </c>
      <c r="B126" s="300">
        <v>7</v>
      </c>
      <c r="C126" s="300">
        <v>7</v>
      </c>
      <c r="D126" s="290" t="s">
        <v>1333</v>
      </c>
      <c r="E126" s="295" t="s">
        <v>92</v>
      </c>
      <c r="F126" s="290" t="s">
        <v>872</v>
      </c>
      <c r="G126" s="295" t="s">
        <v>170</v>
      </c>
      <c r="H126" s="290" t="s">
        <v>1356</v>
      </c>
      <c r="I126" s="290" t="s">
        <v>1357</v>
      </c>
      <c r="J126" s="285"/>
      <c r="K126" s="285"/>
      <c r="L126" s="327"/>
      <c r="AA126" s="361"/>
      <c r="AO126" s="361"/>
      <c r="BB126" s="361"/>
      <c r="BZ126" s="361"/>
      <c r="CA126" s="355">
        <v>5.384615384615385</v>
      </c>
      <c r="CB126" s="295">
        <v>5.7692307692307692</v>
      </c>
      <c r="CC126" s="295"/>
      <c r="CD126" s="295"/>
      <c r="CE126" s="295">
        <v>5.384615384615385</v>
      </c>
      <c r="CF126" s="295">
        <v>6.083333333333333</v>
      </c>
      <c r="CG126" s="295"/>
      <c r="CH126" s="295"/>
      <c r="CI126" s="295"/>
      <c r="CJ126" s="295">
        <f t="shared" si="108"/>
        <v>5.5769230769230766</v>
      </c>
      <c r="CK126" s="295"/>
      <c r="CL126" s="295"/>
      <c r="CM126" s="295">
        <f t="shared" si="109"/>
        <v>5.7339743589743595</v>
      </c>
      <c r="CN126" s="295"/>
      <c r="CO126" s="295"/>
      <c r="CP126" s="361"/>
      <c r="CQ126" s="355">
        <v>4.416666666666667</v>
      </c>
      <c r="CR126" s="295">
        <v>5</v>
      </c>
      <c r="CS126" s="295"/>
      <c r="CT126" s="295"/>
      <c r="CU126" s="295">
        <v>4.833333333333333</v>
      </c>
      <c r="CV126" s="295">
        <v>4.583333333333333</v>
      </c>
      <c r="CW126" s="295"/>
      <c r="CX126" s="295"/>
      <c r="CY126" s="295"/>
      <c r="CZ126" s="295">
        <f t="shared" si="126"/>
        <v>4.7083333333333339</v>
      </c>
      <c r="DA126" s="295"/>
      <c r="DB126" s="295"/>
      <c r="DC126" s="295">
        <f t="shared" si="125"/>
        <v>4.708333333333333</v>
      </c>
      <c r="DD126" s="295"/>
      <c r="DE126" s="295"/>
      <c r="DF126" s="295">
        <f t="shared" si="127"/>
        <v>0</v>
      </c>
      <c r="DG126" s="361"/>
      <c r="DH126" s="295">
        <f t="shared" si="110"/>
        <v>0.31756042929152134</v>
      </c>
      <c r="DI126" s="295">
        <f t="shared" si="111"/>
        <v>0</v>
      </c>
      <c r="DJ126" s="295">
        <f t="shared" si="128"/>
        <v>0.15878021464576067</v>
      </c>
      <c r="DK126" s="295"/>
      <c r="DL126" s="295"/>
      <c r="DM126" s="295"/>
      <c r="DN126" s="295"/>
      <c r="DO126" s="295">
        <f t="shared" si="113"/>
        <v>0.31756042929152134</v>
      </c>
      <c r="DP126" s="295">
        <f t="shared" si="114"/>
        <v>0</v>
      </c>
      <c r="DQ126" s="295">
        <f t="shared" si="115"/>
        <v>0</v>
      </c>
      <c r="DR126" s="295">
        <f t="shared" si="116"/>
        <v>0</v>
      </c>
      <c r="DS126" s="295">
        <f t="shared" si="129"/>
        <v>7.9390107322880335E-2</v>
      </c>
      <c r="DT126" s="295"/>
      <c r="DU126" s="295"/>
      <c r="DV126" s="295"/>
      <c r="DW126" s="295"/>
      <c r="DX126" s="295"/>
      <c r="DY126" s="295"/>
      <c r="DZ126" s="361"/>
      <c r="EA126" s="295">
        <f t="shared" si="118"/>
        <v>2.5</v>
      </c>
      <c r="EB126" s="295">
        <f t="shared" si="119"/>
        <v>0</v>
      </c>
      <c r="EC126" s="295"/>
      <c r="ED126" s="295"/>
      <c r="EE126" s="295">
        <f t="shared" si="120"/>
        <v>2.5</v>
      </c>
      <c r="EF126" s="295">
        <f t="shared" si="121"/>
        <v>0</v>
      </c>
      <c r="EG126" s="295">
        <f t="shared" si="122"/>
        <v>0</v>
      </c>
      <c r="EH126" s="295">
        <f t="shared" si="123"/>
        <v>0</v>
      </c>
      <c r="EI126" s="295"/>
      <c r="EJ126" s="295"/>
      <c r="EK126" s="295"/>
      <c r="EL126" s="295"/>
      <c r="EM126" s="295"/>
      <c r="EN126" s="290">
        <v>20</v>
      </c>
      <c r="EO126" s="290">
        <v>1</v>
      </c>
      <c r="EP126" s="290">
        <v>0</v>
      </c>
      <c r="EQ126" s="295"/>
      <c r="ER126" s="295"/>
      <c r="ES126" s="290">
        <v>20</v>
      </c>
      <c r="ET126" s="290">
        <v>0</v>
      </c>
      <c r="EU126" s="290">
        <v>0</v>
      </c>
      <c r="EW126" s="295"/>
      <c r="EX126" s="295"/>
      <c r="EY126" s="290">
        <v>20</v>
      </c>
      <c r="EZ126" s="290">
        <v>1</v>
      </c>
      <c r="FA126" s="290">
        <v>0</v>
      </c>
      <c r="FB126" s="290">
        <v>20</v>
      </c>
      <c r="FC126" s="290">
        <v>0</v>
      </c>
      <c r="FD126" s="290">
        <v>0</v>
      </c>
      <c r="FE126" s="290">
        <v>20</v>
      </c>
      <c r="FF126" s="290">
        <v>0</v>
      </c>
      <c r="FG126" s="290">
        <v>0</v>
      </c>
      <c r="FH126" s="290">
        <v>20</v>
      </c>
      <c r="FI126" s="290">
        <v>0</v>
      </c>
      <c r="FJ126" s="290">
        <v>0</v>
      </c>
      <c r="FX126" s="398"/>
    </row>
    <row r="127" spans="1:180">
      <c r="A127" s="289" t="s">
        <v>1153</v>
      </c>
      <c r="B127" s="300">
        <v>8</v>
      </c>
      <c r="C127" s="300">
        <v>8</v>
      </c>
      <c r="D127" s="290" t="s">
        <v>215</v>
      </c>
      <c r="E127" s="295" t="s">
        <v>92</v>
      </c>
      <c r="F127" s="290" t="s">
        <v>872</v>
      </c>
      <c r="G127" s="295" t="s">
        <v>174</v>
      </c>
      <c r="H127" s="290" t="s">
        <v>1358</v>
      </c>
      <c r="I127" s="290" t="s">
        <v>1359</v>
      </c>
      <c r="J127" s="285"/>
      <c r="K127" s="285"/>
      <c r="L127" s="327"/>
      <c r="AA127" s="361"/>
      <c r="AO127" s="361"/>
      <c r="BB127" s="361"/>
      <c r="BZ127" s="361"/>
      <c r="CA127" s="355">
        <v>3.3846153846153846</v>
      </c>
      <c r="CB127" s="295">
        <v>4.615384615384615</v>
      </c>
      <c r="CC127" s="295"/>
      <c r="CD127" s="295"/>
      <c r="CE127" s="295">
        <v>4.6923076923076925</v>
      </c>
      <c r="CF127" s="295">
        <v>4.4615384615384617</v>
      </c>
      <c r="CG127" s="295"/>
      <c r="CH127" s="295"/>
      <c r="CI127" s="295"/>
      <c r="CJ127" s="295">
        <f t="shared" si="108"/>
        <v>4</v>
      </c>
      <c r="CK127" s="295"/>
      <c r="CL127" s="295"/>
      <c r="CM127" s="295">
        <f t="shared" si="109"/>
        <v>4.5769230769230766</v>
      </c>
      <c r="CN127" s="295"/>
      <c r="CO127" s="295"/>
      <c r="CP127" s="361"/>
      <c r="CQ127" s="355">
        <v>4</v>
      </c>
      <c r="CR127" s="295">
        <v>4.25</v>
      </c>
      <c r="CS127" s="295"/>
      <c r="CT127" s="295"/>
      <c r="CU127" s="295">
        <v>3.8333333333333335</v>
      </c>
      <c r="CV127" s="295">
        <v>3.4166666666666665</v>
      </c>
      <c r="CW127" s="295"/>
      <c r="CX127" s="295"/>
      <c r="CY127" s="295"/>
      <c r="CZ127" s="295">
        <f t="shared" si="126"/>
        <v>4.125</v>
      </c>
      <c r="DA127" s="295"/>
      <c r="DB127" s="295"/>
      <c r="DC127" s="295">
        <f t="shared" si="125"/>
        <v>3.625</v>
      </c>
      <c r="DD127" s="295"/>
      <c r="DE127" s="295"/>
      <c r="DF127" s="295">
        <f t="shared" si="127"/>
        <v>0.5</v>
      </c>
      <c r="DG127" s="361"/>
      <c r="DH127" s="295">
        <f t="shared" si="110"/>
        <v>0</v>
      </c>
      <c r="DI127" s="295">
        <f t="shared" si="111"/>
        <v>0</v>
      </c>
      <c r="DJ127" s="295">
        <f t="shared" si="128"/>
        <v>0</v>
      </c>
      <c r="DK127" s="295"/>
      <c r="DL127" s="295"/>
      <c r="DM127" s="295"/>
      <c r="DN127" s="295"/>
      <c r="DO127" s="295">
        <f t="shared" si="113"/>
        <v>0</v>
      </c>
      <c r="DP127" s="295">
        <f t="shared" si="114"/>
        <v>0</v>
      </c>
      <c r="DQ127" s="295">
        <f t="shared" si="115"/>
        <v>0</v>
      </c>
      <c r="DR127" s="295">
        <f t="shared" si="116"/>
        <v>0</v>
      </c>
      <c r="DS127" s="295">
        <f t="shared" si="129"/>
        <v>0</v>
      </c>
      <c r="DT127" s="295"/>
      <c r="DU127" s="295"/>
      <c r="DV127" s="295"/>
      <c r="DW127" s="295"/>
      <c r="DX127" s="295"/>
      <c r="DY127" s="295"/>
      <c r="DZ127" s="361"/>
      <c r="EA127" s="295">
        <f t="shared" si="118"/>
        <v>0</v>
      </c>
      <c r="EB127" s="295">
        <f t="shared" si="119"/>
        <v>0</v>
      </c>
      <c r="EC127" s="295"/>
      <c r="ED127" s="295"/>
      <c r="EE127" s="295">
        <f t="shared" si="120"/>
        <v>0</v>
      </c>
      <c r="EF127" s="295">
        <f t="shared" si="121"/>
        <v>0</v>
      </c>
      <c r="EG127" s="295">
        <f t="shared" si="122"/>
        <v>0</v>
      </c>
      <c r="EH127" s="295">
        <f t="shared" si="123"/>
        <v>0</v>
      </c>
      <c r="EI127" s="295"/>
      <c r="EJ127" s="295"/>
      <c r="EK127" s="295"/>
      <c r="EL127" s="295"/>
      <c r="EM127" s="295"/>
      <c r="EN127" s="290">
        <v>20</v>
      </c>
      <c r="EO127" s="290">
        <v>0</v>
      </c>
      <c r="EP127" s="290">
        <v>0</v>
      </c>
      <c r="EQ127" s="295"/>
      <c r="ER127" s="295"/>
      <c r="ES127" s="290">
        <v>20</v>
      </c>
      <c r="ET127" s="290">
        <v>0</v>
      </c>
      <c r="EU127" s="290">
        <v>0</v>
      </c>
      <c r="EW127" s="295"/>
      <c r="EX127" s="295"/>
      <c r="EY127" s="290">
        <v>20</v>
      </c>
      <c r="EZ127" s="290">
        <v>0</v>
      </c>
      <c r="FA127" s="290">
        <v>0</v>
      </c>
      <c r="FB127" s="290">
        <v>20</v>
      </c>
      <c r="FC127" s="290">
        <v>0</v>
      </c>
      <c r="FD127" s="290">
        <v>0</v>
      </c>
      <c r="FE127" s="290">
        <v>20</v>
      </c>
      <c r="FF127" s="290">
        <v>0</v>
      </c>
      <c r="FG127" s="290">
        <v>0</v>
      </c>
      <c r="FH127" s="290">
        <v>20</v>
      </c>
      <c r="FI127" s="290">
        <v>0</v>
      </c>
      <c r="FJ127" s="290">
        <v>0</v>
      </c>
      <c r="FX127" s="398"/>
    </row>
    <row r="128" spans="1:180">
      <c r="A128" s="289" t="s">
        <v>1153</v>
      </c>
      <c r="B128" s="300">
        <v>9</v>
      </c>
      <c r="C128" s="300">
        <v>9</v>
      </c>
      <c r="D128" s="290" t="s">
        <v>1334</v>
      </c>
      <c r="E128" s="295" t="s">
        <v>92</v>
      </c>
      <c r="F128" s="290" t="s">
        <v>872</v>
      </c>
      <c r="G128" s="295" t="s">
        <v>720</v>
      </c>
      <c r="H128" s="290" t="s">
        <v>1360</v>
      </c>
      <c r="I128" s="290" t="s">
        <v>1361</v>
      </c>
      <c r="J128" s="285"/>
      <c r="K128" s="285"/>
      <c r="L128" s="327"/>
      <c r="AA128" s="361"/>
      <c r="AO128" s="361"/>
      <c r="BB128" s="361"/>
      <c r="BZ128" s="361"/>
      <c r="CA128" s="355">
        <v>4.2307692307692308</v>
      </c>
      <c r="CB128" s="295">
        <v>5</v>
      </c>
      <c r="CC128" s="295"/>
      <c r="CD128" s="295"/>
      <c r="CE128" s="295">
        <v>4.5384615384615383</v>
      </c>
      <c r="CF128" s="295">
        <v>6</v>
      </c>
      <c r="CG128" s="295"/>
      <c r="CH128" s="295"/>
      <c r="CI128" s="295"/>
      <c r="CJ128" s="295">
        <f t="shared" si="108"/>
        <v>4.615384615384615</v>
      </c>
      <c r="CK128" s="295"/>
      <c r="CL128" s="295"/>
      <c r="CM128" s="295">
        <f t="shared" si="109"/>
        <v>5.2692307692307692</v>
      </c>
      <c r="CN128" s="295"/>
      <c r="CO128" s="295"/>
      <c r="CP128" s="361"/>
      <c r="CQ128" s="355">
        <v>4.833333333333333</v>
      </c>
      <c r="CR128" s="295">
        <v>3.5</v>
      </c>
      <c r="CS128" s="295"/>
      <c r="CT128" s="295"/>
      <c r="CU128" s="295">
        <v>5.166666666666667</v>
      </c>
      <c r="CV128" s="295">
        <v>4.583333333333333</v>
      </c>
      <c r="CW128" s="295"/>
      <c r="CX128" s="295"/>
      <c r="CY128" s="295"/>
      <c r="CZ128" s="295">
        <f t="shared" si="126"/>
        <v>4.1666666666666661</v>
      </c>
      <c r="DA128" s="295"/>
      <c r="DB128" s="295"/>
      <c r="DC128" s="295">
        <f t="shared" si="125"/>
        <v>4.875</v>
      </c>
      <c r="DD128" s="295"/>
      <c r="DE128" s="295"/>
      <c r="DF128" s="295">
        <f t="shared" si="127"/>
        <v>-0.70833333333333393</v>
      </c>
      <c r="DG128" s="361"/>
      <c r="DH128" s="295">
        <f t="shared" si="110"/>
        <v>0</v>
      </c>
      <c r="DI128" s="295">
        <f t="shared" si="111"/>
        <v>0</v>
      </c>
      <c r="DJ128" s="295">
        <f t="shared" si="128"/>
        <v>0</v>
      </c>
      <c r="DK128" s="295"/>
      <c r="DL128" s="295"/>
      <c r="DM128" s="295"/>
      <c r="DN128" s="295"/>
      <c r="DO128" s="295">
        <f t="shared" si="113"/>
        <v>0</v>
      </c>
      <c r="DP128" s="295">
        <f t="shared" si="114"/>
        <v>0</v>
      </c>
      <c r="DQ128" s="295">
        <f t="shared" si="115"/>
        <v>0</v>
      </c>
      <c r="DR128" s="295">
        <f t="shared" si="116"/>
        <v>0</v>
      </c>
      <c r="DS128" s="295">
        <f t="shared" si="129"/>
        <v>0</v>
      </c>
      <c r="DT128" s="295"/>
      <c r="DU128" s="295"/>
      <c r="DV128" s="295"/>
      <c r="DW128" s="295"/>
      <c r="DX128" s="295"/>
      <c r="DY128" s="295"/>
      <c r="DZ128" s="361"/>
      <c r="EA128" s="295">
        <f t="shared" si="118"/>
        <v>0</v>
      </c>
      <c r="EB128" s="295">
        <f t="shared" si="119"/>
        <v>0</v>
      </c>
      <c r="EC128" s="295"/>
      <c r="ED128" s="295"/>
      <c r="EE128" s="295">
        <f t="shared" si="120"/>
        <v>0</v>
      </c>
      <c r="EF128" s="295">
        <f t="shared" si="121"/>
        <v>0</v>
      </c>
      <c r="EG128" s="295">
        <f t="shared" si="122"/>
        <v>0</v>
      </c>
      <c r="EH128" s="295">
        <f t="shared" si="123"/>
        <v>0</v>
      </c>
      <c r="EI128" s="295"/>
      <c r="EJ128" s="295"/>
      <c r="EK128" s="295"/>
      <c r="EL128" s="295"/>
      <c r="EM128" s="295"/>
      <c r="EN128" s="290">
        <v>20</v>
      </c>
      <c r="EO128" s="290">
        <v>0</v>
      </c>
      <c r="EP128" s="290">
        <v>0</v>
      </c>
      <c r="EQ128" s="295"/>
      <c r="ER128" s="295"/>
      <c r="ES128" s="290">
        <v>20</v>
      </c>
      <c r="ET128" s="290">
        <v>0</v>
      </c>
      <c r="EU128" s="290">
        <v>0</v>
      </c>
      <c r="EW128" s="295"/>
      <c r="EX128" s="295"/>
      <c r="EY128" s="290">
        <v>20</v>
      </c>
      <c r="EZ128" s="290">
        <v>0</v>
      </c>
      <c r="FA128" s="290">
        <v>0</v>
      </c>
      <c r="FB128" s="290">
        <v>20</v>
      </c>
      <c r="FC128" s="290">
        <v>0</v>
      </c>
      <c r="FD128" s="290">
        <v>0</v>
      </c>
      <c r="FE128" s="290">
        <v>20</v>
      </c>
      <c r="FF128" s="290">
        <v>0</v>
      </c>
      <c r="FG128" s="290">
        <v>0</v>
      </c>
      <c r="FH128" s="290">
        <v>20</v>
      </c>
      <c r="FI128" s="290">
        <v>0</v>
      </c>
      <c r="FJ128" s="290">
        <v>0</v>
      </c>
      <c r="FX128" s="398"/>
    </row>
    <row r="129" spans="1:180">
      <c r="A129" s="289" t="s">
        <v>1153</v>
      </c>
      <c r="B129" s="300">
        <v>10</v>
      </c>
      <c r="C129" s="300">
        <v>10</v>
      </c>
      <c r="D129" s="290" t="s">
        <v>1335</v>
      </c>
      <c r="E129" s="295" t="s">
        <v>92</v>
      </c>
      <c r="F129" s="290" t="s">
        <v>872</v>
      </c>
      <c r="G129" s="295" t="s">
        <v>725</v>
      </c>
      <c r="H129" s="290" t="s">
        <v>1362</v>
      </c>
      <c r="I129" s="290" t="s">
        <v>1363</v>
      </c>
      <c r="J129" s="285"/>
      <c r="K129" s="285"/>
      <c r="L129" s="327"/>
      <c r="AA129" s="361"/>
      <c r="AO129" s="361"/>
      <c r="BB129" s="361"/>
      <c r="BZ129" s="361"/>
      <c r="CA129" s="355">
        <v>2</v>
      </c>
      <c r="CB129" s="295">
        <v>2.6666666666666665</v>
      </c>
      <c r="CC129" s="295"/>
      <c r="CD129" s="295"/>
      <c r="CE129" s="295">
        <v>2.6923076923076925</v>
      </c>
      <c r="CF129" s="295">
        <v>2.6923076923076925</v>
      </c>
      <c r="CG129" s="295"/>
      <c r="CH129" s="295"/>
      <c r="CI129" s="295"/>
      <c r="CJ129" s="295">
        <f t="shared" si="108"/>
        <v>2.333333333333333</v>
      </c>
      <c r="CK129" s="295"/>
      <c r="CL129" s="295"/>
      <c r="CM129" s="295">
        <f t="shared" si="109"/>
        <v>2.6923076923076925</v>
      </c>
      <c r="CN129" s="295"/>
      <c r="CO129" s="295"/>
      <c r="CP129" s="361"/>
      <c r="CQ129" s="355">
        <v>3</v>
      </c>
      <c r="CR129" s="295">
        <v>3.75</v>
      </c>
      <c r="CS129" s="295"/>
      <c r="CT129" s="295"/>
      <c r="CU129" s="295">
        <v>3.0833333333333335</v>
      </c>
      <c r="CV129" s="295">
        <v>3.3333333333333335</v>
      </c>
      <c r="CW129" s="295"/>
      <c r="CX129" s="295"/>
      <c r="CY129" s="295"/>
      <c r="CZ129" s="295">
        <f t="shared" si="126"/>
        <v>3.375</v>
      </c>
      <c r="DA129" s="295"/>
      <c r="DB129" s="295"/>
      <c r="DC129" s="295">
        <f t="shared" si="125"/>
        <v>3.2083333333333335</v>
      </c>
      <c r="DD129" s="295"/>
      <c r="DE129" s="295"/>
      <c r="DF129" s="295">
        <f t="shared" si="127"/>
        <v>0.16666666666666652</v>
      </c>
      <c r="DG129" s="361"/>
      <c r="DH129" s="295">
        <f t="shared" si="110"/>
        <v>0</v>
      </c>
      <c r="DI129" s="295">
        <f t="shared" si="111"/>
        <v>0</v>
      </c>
      <c r="DJ129" s="295">
        <f t="shared" si="128"/>
        <v>0</v>
      </c>
      <c r="DK129" s="295"/>
      <c r="DL129" s="295"/>
      <c r="DM129" s="295"/>
      <c r="DN129" s="295"/>
      <c r="DO129" s="295">
        <f t="shared" si="113"/>
        <v>0</v>
      </c>
      <c r="DP129" s="295">
        <f t="shared" si="114"/>
        <v>0</v>
      </c>
      <c r="DQ129" s="295">
        <f t="shared" si="115"/>
        <v>0</v>
      </c>
      <c r="DR129" s="295">
        <f t="shared" si="116"/>
        <v>0</v>
      </c>
      <c r="DS129" s="295">
        <f t="shared" si="129"/>
        <v>0</v>
      </c>
      <c r="DT129" s="295"/>
      <c r="DU129" s="295"/>
      <c r="DV129" s="295"/>
      <c r="DW129" s="295"/>
      <c r="DX129" s="295"/>
      <c r="DY129" s="295"/>
      <c r="DZ129" s="361"/>
      <c r="EA129" s="295">
        <f t="shared" si="118"/>
        <v>0</v>
      </c>
      <c r="EB129" s="295">
        <f t="shared" si="119"/>
        <v>0</v>
      </c>
      <c r="EC129" s="295"/>
      <c r="ED129" s="295"/>
      <c r="EE129" s="295">
        <f t="shared" si="120"/>
        <v>0</v>
      </c>
      <c r="EF129" s="295">
        <f t="shared" si="121"/>
        <v>0</v>
      </c>
      <c r="EG129" s="295">
        <f t="shared" si="122"/>
        <v>0</v>
      </c>
      <c r="EH129" s="295">
        <f t="shared" si="123"/>
        <v>0</v>
      </c>
      <c r="EI129" s="295"/>
      <c r="EJ129" s="295"/>
      <c r="EK129" s="295"/>
      <c r="EL129" s="295"/>
      <c r="EM129" s="295"/>
      <c r="EN129" s="290">
        <v>20</v>
      </c>
      <c r="EO129" s="290">
        <v>0</v>
      </c>
      <c r="EP129" s="290">
        <v>0</v>
      </c>
      <c r="EQ129" s="295"/>
      <c r="ER129" s="295"/>
      <c r="ES129" s="290">
        <v>20</v>
      </c>
      <c r="ET129" s="290">
        <v>0</v>
      </c>
      <c r="EU129" s="290">
        <v>0</v>
      </c>
      <c r="EW129" s="295"/>
      <c r="EX129" s="295"/>
      <c r="EY129" s="290">
        <v>20</v>
      </c>
      <c r="EZ129" s="290">
        <v>0</v>
      </c>
      <c r="FA129" s="290">
        <v>0</v>
      </c>
      <c r="FB129" s="290">
        <v>20</v>
      </c>
      <c r="FC129" s="290">
        <v>0</v>
      </c>
      <c r="FD129" s="290">
        <v>0</v>
      </c>
      <c r="FE129" s="290">
        <v>20</v>
      </c>
      <c r="FF129" s="290">
        <v>0</v>
      </c>
      <c r="FG129" s="290">
        <v>0</v>
      </c>
      <c r="FH129" s="290">
        <v>20</v>
      </c>
      <c r="FI129" s="290">
        <v>0</v>
      </c>
      <c r="FJ129" s="290">
        <v>0</v>
      </c>
      <c r="FX129" s="398"/>
    </row>
    <row r="130" spans="1:180">
      <c r="A130" s="289" t="s">
        <v>1153</v>
      </c>
      <c r="B130" s="300">
        <v>11</v>
      </c>
      <c r="C130" s="300">
        <v>11</v>
      </c>
      <c r="D130" s="290" t="s">
        <v>1336</v>
      </c>
      <c r="E130" s="295" t="s">
        <v>92</v>
      </c>
      <c r="F130" s="290" t="s">
        <v>872</v>
      </c>
      <c r="G130" s="295" t="s">
        <v>704</v>
      </c>
      <c r="H130" s="290" t="s">
        <v>326</v>
      </c>
      <c r="I130" s="290" t="s">
        <v>327</v>
      </c>
      <c r="J130" s="285"/>
      <c r="K130" s="285"/>
      <c r="L130" s="327"/>
      <c r="AA130" s="361"/>
      <c r="AO130" s="361"/>
      <c r="BB130" s="361"/>
      <c r="BZ130" s="361"/>
      <c r="CA130" s="355">
        <v>4.615384615384615</v>
      </c>
      <c r="CB130" s="295">
        <v>5.2307692307692308</v>
      </c>
      <c r="CC130" s="295"/>
      <c r="CD130" s="295"/>
      <c r="CE130" s="295">
        <v>5.8461538461538458</v>
      </c>
      <c r="CF130" s="295">
        <v>6.0769230769230766</v>
      </c>
      <c r="CG130" s="295"/>
      <c r="CH130" s="295"/>
      <c r="CI130" s="295"/>
      <c r="CJ130" s="295">
        <f t="shared" si="108"/>
        <v>4.9230769230769234</v>
      </c>
      <c r="CK130" s="295"/>
      <c r="CL130" s="295"/>
      <c r="CM130" s="295">
        <f t="shared" si="109"/>
        <v>5.9615384615384617</v>
      </c>
      <c r="CN130" s="295"/>
      <c r="CO130" s="295"/>
      <c r="CP130" s="361"/>
      <c r="CQ130" s="355">
        <v>4.75</v>
      </c>
      <c r="CR130" s="295">
        <v>5.083333333333333</v>
      </c>
      <c r="CS130" s="295"/>
      <c r="CT130" s="295"/>
      <c r="CU130" s="295">
        <v>5.166666666666667</v>
      </c>
      <c r="CV130" s="295">
        <v>4.5</v>
      </c>
      <c r="CW130" s="295"/>
      <c r="CX130" s="295"/>
      <c r="CY130" s="295"/>
      <c r="CZ130" s="295">
        <f t="shared" si="126"/>
        <v>4.9166666666666661</v>
      </c>
      <c r="DA130" s="295"/>
      <c r="DB130" s="295"/>
      <c r="DC130" s="295">
        <f t="shared" si="125"/>
        <v>4.8333333333333339</v>
      </c>
      <c r="DD130" s="295"/>
      <c r="DE130" s="295"/>
      <c r="DF130" s="295">
        <f t="shared" si="127"/>
        <v>8.3333333333332149E-2</v>
      </c>
      <c r="DG130" s="361"/>
      <c r="DH130" s="295">
        <f t="shared" si="110"/>
        <v>0.31756042929152134</v>
      </c>
      <c r="DI130" s="295">
        <f t="shared" si="111"/>
        <v>0</v>
      </c>
      <c r="DJ130" s="295">
        <f t="shared" si="128"/>
        <v>0.15878021464576067</v>
      </c>
      <c r="DK130" s="295"/>
      <c r="DL130" s="295"/>
      <c r="DM130" s="295"/>
      <c r="DN130" s="295"/>
      <c r="DO130" s="295">
        <f t="shared" si="113"/>
        <v>0</v>
      </c>
      <c r="DP130" s="295">
        <f t="shared" si="114"/>
        <v>0</v>
      </c>
      <c r="DQ130" s="295">
        <f t="shared" si="115"/>
        <v>0</v>
      </c>
      <c r="DR130" s="295">
        <f t="shared" si="116"/>
        <v>0</v>
      </c>
      <c r="DS130" s="295">
        <f t="shared" si="129"/>
        <v>0</v>
      </c>
      <c r="DT130" s="295"/>
      <c r="DU130" s="295"/>
      <c r="DV130" s="295"/>
      <c r="DW130" s="295"/>
      <c r="DX130" s="295"/>
      <c r="DY130" s="295"/>
      <c r="DZ130" s="361"/>
      <c r="EA130" s="295">
        <f t="shared" si="118"/>
        <v>2.5</v>
      </c>
      <c r="EB130" s="295">
        <f t="shared" si="119"/>
        <v>0</v>
      </c>
      <c r="EC130" s="295"/>
      <c r="ED130" s="295"/>
      <c r="EE130" s="295">
        <f t="shared" si="120"/>
        <v>0</v>
      </c>
      <c r="EF130" s="295">
        <f t="shared" si="121"/>
        <v>0</v>
      </c>
      <c r="EG130" s="295">
        <f t="shared" si="122"/>
        <v>0</v>
      </c>
      <c r="EH130" s="295">
        <f t="shared" si="123"/>
        <v>0</v>
      </c>
      <c r="EI130" s="295"/>
      <c r="EJ130" s="295"/>
      <c r="EK130" s="295"/>
      <c r="EL130" s="295"/>
      <c r="EM130" s="295"/>
      <c r="EN130" s="290">
        <v>20</v>
      </c>
      <c r="EO130" s="290">
        <v>0</v>
      </c>
      <c r="EP130" s="290">
        <v>0</v>
      </c>
      <c r="EQ130" s="295"/>
      <c r="ER130" s="295"/>
      <c r="ES130" s="290">
        <v>20</v>
      </c>
      <c r="ET130" s="290">
        <v>1</v>
      </c>
      <c r="EU130" s="290">
        <v>0</v>
      </c>
      <c r="EW130" s="295"/>
      <c r="EX130" s="295"/>
      <c r="EY130" s="290">
        <v>20</v>
      </c>
      <c r="EZ130" s="290">
        <v>0</v>
      </c>
      <c r="FA130" s="290">
        <v>0</v>
      </c>
      <c r="FB130" s="290">
        <v>20</v>
      </c>
      <c r="FC130" s="290">
        <v>0</v>
      </c>
      <c r="FD130" s="290">
        <v>0</v>
      </c>
      <c r="FE130" s="290">
        <v>20</v>
      </c>
      <c r="FF130" s="290">
        <v>0</v>
      </c>
      <c r="FG130" s="290">
        <v>0</v>
      </c>
      <c r="FH130" s="290">
        <v>20</v>
      </c>
      <c r="FI130" s="290">
        <v>0</v>
      </c>
      <c r="FJ130" s="290">
        <v>0</v>
      </c>
      <c r="FX130" s="398"/>
    </row>
    <row r="131" spans="1:180">
      <c r="A131" s="289" t="s">
        <v>1153</v>
      </c>
      <c r="B131" s="300">
        <v>12</v>
      </c>
      <c r="C131" s="300">
        <v>12</v>
      </c>
      <c r="D131" s="290" t="s">
        <v>1337</v>
      </c>
      <c r="E131" s="295" t="s">
        <v>92</v>
      </c>
      <c r="F131" s="290" t="s">
        <v>872</v>
      </c>
      <c r="G131" s="295" t="s">
        <v>734</v>
      </c>
      <c r="H131" s="290" t="s">
        <v>1364</v>
      </c>
      <c r="I131" s="290" t="s">
        <v>1365</v>
      </c>
      <c r="J131" s="285"/>
      <c r="K131" s="285"/>
      <c r="L131" s="327"/>
      <c r="AA131" s="361"/>
      <c r="AO131" s="361"/>
      <c r="BB131" s="361"/>
      <c r="BZ131" s="361"/>
      <c r="CA131" s="355">
        <v>3.5384615384615383</v>
      </c>
      <c r="CB131" s="295">
        <v>4.3076923076923075</v>
      </c>
      <c r="CC131" s="295"/>
      <c r="CD131" s="295"/>
      <c r="CE131" s="295">
        <v>4.2307692307692308</v>
      </c>
      <c r="CF131" s="295">
        <v>4.4615384615384617</v>
      </c>
      <c r="CG131" s="295"/>
      <c r="CH131" s="295"/>
      <c r="CI131" s="295"/>
      <c r="CJ131" s="295">
        <f t="shared" si="108"/>
        <v>3.9230769230769229</v>
      </c>
      <c r="CK131" s="295"/>
      <c r="CL131" s="295"/>
      <c r="CM131" s="295">
        <f t="shared" si="109"/>
        <v>4.3461538461538467</v>
      </c>
      <c r="CN131" s="295"/>
      <c r="CO131" s="295"/>
      <c r="CP131" s="361"/>
      <c r="CQ131" s="355">
        <v>4.583333333333333</v>
      </c>
      <c r="CR131" s="295">
        <v>4.166666666666667</v>
      </c>
      <c r="CS131" s="295"/>
      <c r="CT131" s="295"/>
      <c r="CU131" s="295">
        <v>4.75</v>
      </c>
      <c r="CV131" s="295">
        <v>4.083333333333333</v>
      </c>
      <c r="CW131" s="295"/>
      <c r="CX131" s="295"/>
      <c r="CY131" s="295"/>
      <c r="CZ131" s="295">
        <f t="shared" si="126"/>
        <v>4.375</v>
      </c>
      <c r="DA131" s="295"/>
      <c r="DB131" s="295"/>
      <c r="DC131" s="295">
        <f t="shared" si="125"/>
        <v>4.4166666666666661</v>
      </c>
      <c r="DD131" s="295"/>
      <c r="DE131" s="295"/>
      <c r="DF131" s="295">
        <f t="shared" si="127"/>
        <v>-4.1666666666666075E-2</v>
      </c>
      <c r="DG131" s="361"/>
      <c r="DH131" s="295">
        <f t="shared" si="110"/>
        <v>0</v>
      </c>
      <c r="DI131" s="295">
        <f t="shared" si="111"/>
        <v>0</v>
      </c>
      <c r="DJ131" s="295">
        <f t="shared" si="128"/>
        <v>0</v>
      </c>
      <c r="DK131" s="295"/>
      <c r="DL131" s="295"/>
      <c r="DM131" s="295"/>
      <c r="DN131" s="295"/>
      <c r="DO131" s="295">
        <f t="shared" si="113"/>
        <v>0</v>
      </c>
      <c r="DP131" s="295">
        <f t="shared" si="114"/>
        <v>0</v>
      </c>
      <c r="DQ131" s="295">
        <f t="shared" si="115"/>
        <v>0</v>
      </c>
      <c r="DR131" s="295">
        <f t="shared" si="116"/>
        <v>0</v>
      </c>
      <c r="DS131" s="295">
        <f t="shared" si="129"/>
        <v>0</v>
      </c>
      <c r="DT131" s="295"/>
      <c r="DU131" s="295"/>
      <c r="DV131" s="295"/>
      <c r="DW131" s="295"/>
      <c r="DX131" s="295"/>
      <c r="DY131" s="295"/>
      <c r="DZ131" s="361"/>
      <c r="EA131" s="295">
        <f t="shared" si="118"/>
        <v>0</v>
      </c>
      <c r="EB131" s="295">
        <f t="shared" si="119"/>
        <v>0</v>
      </c>
      <c r="EC131" s="295"/>
      <c r="ED131" s="295"/>
      <c r="EE131" s="295">
        <f t="shared" si="120"/>
        <v>0</v>
      </c>
      <c r="EF131" s="295">
        <f t="shared" si="121"/>
        <v>0</v>
      </c>
      <c r="EG131" s="295">
        <f t="shared" si="122"/>
        <v>0</v>
      </c>
      <c r="EH131" s="295">
        <f t="shared" si="123"/>
        <v>0</v>
      </c>
      <c r="EI131" s="295"/>
      <c r="EJ131" s="295"/>
      <c r="EK131" s="295"/>
      <c r="EL131" s="295"/>
      <c r="EM131" s="295"/>
      <c r="EN131" s="290">
        <v>20</v>
      </c>
      <c r="EO131" s="290">
        <v>0</v>
      </c>
      <c r="EP131" s="290">
        <v>0</v>
      </c>
      <c r="EQ131" s="295"/>
      <c r="ER131" s="295"/>
      <c r="ES131" s="290">
        <v>20</v>
      </c>
      <c r="ET131" s="290">
        <v>0</v>
      </c>
      <c r="EU131" s="290">
        <v>0</v>
      </c>
      <c r="EW131" s="295"/>
      <c r="EX131" s="295"/>
      <c r="EY131" s="290">
        <v>20</v>
      </c>
      <c r="EZ131" s="290">
        <v>0</v>
      </c>
      <c r="FA131" s="290">
        <v>0</v>
      </c>
      <c r="FB131" s="290">
        <v>20</v>
      </c>
      <c r="FC131" s="290">
        <v>0</v>
      </c>
      <c r="FD131" s="290">
        <v>0</v>
      </c>
      <c r="FE131" s="290">
        <v>20</v>
      </c>
      <c r="FF131" s="290">
        <v>0</v>
      </c>
      <c r="FG131" s="290">
        <v>0</v>
      </c>
      <c r="FH131" s="290">
        <v>20</v>
      </c>
      <c r="FI131" s="290">
        <v>0</v>
      </c>
      <c r="FJ131" s="290">
        <v>0</v>
      </c>
      <c r="FX131" s="398"/>
    </row>
    <row r="132" spans="1:180">
      <c r="A132" s="289" t="s">
        <v>1153</v>
      </c>
      <c r="B132" s="300">
        <v>13</v>
      </c>
      <c r="C132" s="300">
        <v>13</v>
      </c>
      <c r="D132" s="290" t="s">
        <v>1338</v>
      </c>
      <c r="E132" s="295" t="s">
        <v>92</v>
      </c>
      <c r="F132" s="290" t="s">
        <v>872</v>
      </c>
      <c r="G132" s="295" t="s">
        <v>740</v>
      </c>
      <c r="H132" s="290" t="s">
        <v>284</v>
      </c>
      <c r="I132" s="290" t="s">
        <v>1366</v>
      </c>
      <c r="J132" s="285"/>
      <c r="K132" s="285"/>
      <c r="L132" s="327"/>
      <c r="AA132" s="361"/>
      <c r="AO132" s="361"/>
      <c r="BB132" s="361"/>
      <c r="BZ132" s="361"/>
      <c r="CA132" s="355">
        <v>4.1538461538461542</v>
      </c>
      <c r="CB132" s="295">
        <v>4.3076923076923075</v>
      </c>
      <c r="CC132" s="295"/>
      <c r="CD132" s="295"/>
      <c r="CE132" s="295">
        <v>4.615384615384615</v>
      </c>
      <c r="CF132" s="295">
        <v>4.8461538461538458</v>
      </c>
      <c r="CG132" s="295"/>
      <c r="CH132" s="295"/>
      <c r="CI132" s="295"/>
      <c r="CJ132" s="295">
        <f t="shared" ref="CJ132:CJ163" si="130">AVERAGE(CA132:CB132)</f>
        <v>4.2307692307692308</v>
      </c>
      <c r="CK132" s="295"/>
      <c r="CL132" s="295"/>
      <c r="CM132" s="295">
        <f t="shared" ref="CM132:CM163" si="131">AVERAGE(CE132:CF132)</f>
        <v>4.7307692307692299</v>
      </c>
      <c r="CN132" s="295"/>
      <c r="CO132" s="295"/>
      <c r="CP132" s="361"/>
      <c r="CQ132" s="355">
        <v>4.25</v>
      </c>
      <c r="CR132" s="295">
        <v>4</v>
      </c>
      <c r="CS132" s="295"/>
      <c r="CT132" s="295"/>
      <c r="CU132" s="295">
        <v>3.5</v>
      </c>
      <c r="CV132" s="295">
        <v>4.083333333333333</v>
      </c>
      <c r="CW132" s="295"/>
      <c r="CX132" s="295"/>
      <c r="CY132" s="295"/>
      <c r="CZ132" s="295">
        <f t="shared" si="126"/>
        <v>4.125</v>
      </c>
      <c r="DA132" s="295"/>
      <c r="DB132" s="295"/>
      <c r="DC132" s="295">
        <f t="shared" si="125"/>
        <v>3.7916666666666665</v>
      </c>
      <c r="DD132" s="295"/>
      <c r="DE132" s="295"/>
      <c r="DF132" s="295">
        <f t="shared" si="127"/>
        <v>0.33333333333333348</v>
      </c>
      <c r="DG132" s="361"/>
      <c r="DH132" s="295">
        <f t="shared" ref="DH132:DH163" si="132">2*(ASIN(SQRT(EA132/100)))</f>
        <v>0</v>
      </c>
      <c r="DI132" s="295">
        <f t="shared" ref="DI132:DI163" si="133">2*(ASIN(SQRT(EB132/100)))</f>
        <v>0</v>
      </c>
      <c r="DJ132" s="295">
        <f t="shared" si="128"/>
        <v>0</v>
      </c>
      <c r="DK132" s="295"/>
      <c r="DL132" s="295"/>
      <c r="DM132" s="295"/>
      <c r="DN132" s="295"/>
      <c r="DO132" s="295">
        <f t="shared" ref="DO132:DO163" si="134">2*(ASIN(SQRT(EE132/100)))</f>
        <v>0</v>
      </c>
      <c r="DP132" s="295">
        <f t="shared" ref="DP132:DP163" si="135">2*(ASIN(SQRT(EF132/100)))</f>
        <v>0</v>
      </c>
      <c r="DQ132" s="295">
        <f t="shared" ref="DQ132:DQ163" si="136">2*(ASIN(SQRT(EG132/100)))</f>
        <v>0</v>
      </c>
      <c r="DR132" s="295">
        <f t="shared" ref="DR132:DR163" si="137">2*(ASIN(SQRT(EH132/100)))</f>
        <v>0</v>
      </c>
      <c r="DS132" s="295">
        <f t="shared" si="129"/>
        <v>0</v>
      </c>
      <c r="DT132" s="295"/>
      <c r="DU132" s="295"/>
      <c r="DV132" s="295"/>
      <c r="DW132" s="295"/>
      <c r="DX132" s="295"/>
      <c r="DY132" s="295"/>
      <c r="DZ132" s="361"/>
      <c r="EA132" s="295">
        <f t="shared" ref="EA132:EA163" si="138">SUM((EO132+ET132)/(EN132+ES132))*100</f>
        <v>0</v>
      </c>
      <c r="EB132" s="295">
        <f t="shared" ref="EB132:EB163" si="139">SUM((EP132+EU132)/(EN132+ES132))*100</f>
        <v>0</v>
      </c>
      <c r="EC132" s="295"/>
      <c r="ED132" s="295"/>
      <c r="EE132" s="295">
        <f t="shared" ref="EE132:EE163" si="140">SUM((EZ132+FC132)/(EY132+FB132))*100</f>
        <v>0</v>
      </c>
      <c r="EF132" s="295">
        <f t="shared" ref="EF132:EF163" si="141">SUM((FA132+FD132)/(EY132+FB132))*100</f>
        <v>0</v>
      </c>
      <c r="EG132" s="295">
        <f t="shared" ref="EG132:EG163" si="142">SUM((FF132+FI132)/(FE132+FH132))*100</f>
        <v>0</v>
      </c>
      <c r="EH132" s="295">
        <f t="shared" ref="EH132:EH163" si="143">SUM((FG132+FJ132)/(FE132+FH132))*100</f>
        <v>0</v>
      </c>
      <c r="EI132" s="295"/>
      <c r="EJ132" s="295"/>
      <c r="EK132" s="295"/>
      <c r="EL132" s="295"/>
      <c r="EM132" s="295"/>
      <c r="EN132" s="290">
        <v>20</v>
      </c>
      <c r="EO132" s="290">
        <v>0</v>
      </c>
      <c r="EP132" s="290">
        <v>0</v>
      </c>
      <c r="EQ132" s="295"/>
      <c r="ER132" s="295"/>
      <c r="ES132" s="290">
        <v>20</v>
      </c>
      <c r="ET132" s="290">
        <v>0</v>
      </c>
      <c r="EU132" s="290">
        <v>0</v>
      </c>
      <c r="EW132" s="295"/>
      <c r="EX132" s="295"/>
      <c r="EY132" s="290">
        <v>20</v>
      </c>
      <c r="EZ132" s="290">
        <v>0</v>
      </c>
      <c r="FA132" s="290">
        <v>0</v>
      </c>
      <c r="FB132" s="290">
        <v>20</v>
      </c>
      <c r="FC132" s="290">
        <v>0</v>
      </c>
      <c r="FD132" s="290">
        <v>0</v>
      </c>
      <c r="FE132" s="290">
        <v>20</v>
      </c>
      <c r="FF132" s="290">
        <v>0</v>
      </c>
      <c r="FG132" s="290">
        <v>0</v>
      </c>
      <c r="FH132" s="290">
        <v>20</v>
      </c>
      <c r="FI132" s="290">
        <v>0</v>
      </c>
      <c r="FJ132" s="290">
        <v>0</v>
      </c>
      <c r="FX132" s="398"/>
    </row>
    <row r="133" spans="1:180">
      <c r="A133" s="289" t="s">
        <v>1153</v>
      </c>
      <c r="B133" s="300">
        <v>14</v>
      </c>
      <c r="C133" s="300">
        <v>14</v>
      </c>
      <c r="D133" s="290" t="s">
        <v>1339</v>
      </c>
      <c r="E133" s="295" t="s">
        <v>92</v>
      </c>
      <c r="F133" s="290" t="s">
        <v>872</v>
      </c>
      <c r="G133" s="295" t="s">
        <v>438</v>
      </c>
      <c r="H133" s="290" t="s">
        <v>330</v>
      </c>
      <c r="I133" s="290" t="s">
        <v>1367</v>
      </c>
      <c r="J133" s="285"/>
      <c r="K133" s="285"/>
      <c r="L133" s="327"/>
      <c r="AA133" s="361"/>
      <c r="AO133" s="361"/>
      <c r="BB133" s="361"/>
      <c r="BZ133" s="361"/>
      <c r="CA133" s="355">
        <v>3</v>
      </c>
      <c r="CB133" s="295">
        <v>3.3076923076923075</v>
      </c>
      <c r="CC133" s="295"/>
      <c r="CD133" s="295"/>
      <c r="CE133" s="295">
        <v>3.6153846153846154</v>
      </c>
      <c r="CF133" s="295">
        <v>4.583333333333333</v>
      </c>
      <c r="CG133" s="295"/>
      <c r="CH133" s="295"/>
      <c r="CI133" s="295"/>
      <c r="CJ133" s="295">
        <f t="shared" si="130"/>
        <v>3.1538461538461537</v>
      </c>
      <c r="CK133" s="295"/>
      <c r="CL133" s="295"/>
      <c r="CM133" s="295">
        <f t="shared" si="131"/>
        <v>4.0993589743589745</v>
      </c>
      <c r="CN133" s="295"/>
      <c r="CO133" s="295"/>
      <c r="CP133" s="361"/>
      <c r="CQ133" s="355">
        <v>4</v>
      </c>
      <c r="CR133" s="295">
        <v>3.6666666666666665</v>
      </c>
      <c r="CS133" s="295"/>
      <c r="CT133" s="295"/>
      <c r="CU133" s="295">
        <v>3.75</v>
      </c>
      <c r="CV133" s="295">
        <v>3.4166666666666665</v>
      </c>
      <c r="CW133" s="295"/>
      <c r="CX133" s="295"/>
      <c r="CY133" s="295"/>
      <c r="CZ133" s="295">
        <f t="shared" si="126"/>
        <v>3.833333333333333</v>
      </c>
      <c r="DA133" s="295"/>
      <c r="DB133" s="295"/>
      <c r="DC133" s="295">
        <f t="shared" si="125"/>
        <v>3.583333333333333</v>
      </c>
      <c r="DD133" s="295"/>
      <c r="DE133" s="295"/>
      <c r="DF133" s="295">
        <f t="shared" si="127"/>
        <v>0.25</v>
      </c>
      <c r="DG133" s="361"/>
      <c r="DH133" s="295">
        <f t="shared" si="132"/>
        <v>0</v>
      </c>
      <c r="DI133" s="295">
        <f t="shared" si="133"/>
        <v>0</v>
      </c>
      <c r="DJ133" s="295">
        <f t="shared" si="128"/>
        <v>0</v>
      </c>
      <c r="DK133" s="295"/>
      <c r="DL133" s="295"/>
      <c r="DM133" s="295"/>
      <c r="DN133" s="295"/>
      <c r="DO133" s="295">
        <f t="shared" si="134"/>
        <v>0</v>
      </c>
      <c r="DP133" s="295">
        <f t="shared" si="135"/>
        <v>0</v>
      </c>
      <c r="DQ133" s="295">
        <f t="shared" si="136"/>
        <v>0</v>
      </c>
      <c r="DR133" s="295">
        <f t="shared" si="137"/>
        <v>0</v>
      </c>
      <c r="DS133" s="295">
        <f t="shared" si="129"/>
        <v>0</v>
      </c>
      <c r="DT133" s="295"/>
      <c r="DU133" s="295"/>
      <c r="DV133" s="295"/>
      <c r="DW133" s="295"/>
      <c r="DX133" s="295"/>
      <c r="DY133" s="295"/>
      <c r="DZ133" s="361"/>
      <c r="EA133" s="295">
        <f t="shared" si="138"/>
        <v>0</v>
      </c>
      <c r="EB133" s="295">
        <f t="shared" si="139"/>
        <v>0</v>
      </c>
      <c r="EC133" s="295"/>
      <c r="ED133" s="295"/>
      <c r="EE133" s="295">
        <f t="shared" si="140"/>
        <v>0</v>
      </c>
      <c r="EF133" s="295">
        <f t="shared" si="141"/>
        <v>0</v>
      </c>
      <c r="EG133" s="295">
        <f t="shared" si="142"/>
        <v>0</v>
      </c>
      <c r="EH133" s="295">
        <f t="shared" si="143"/>
        <v>0</v>
      </c>
      <c r="EI133" s="295"/>
      <c r="EJ133" s="295"/>
      <c r="EK133" s="295"/>
      <c r="EL133" s="295"/>
      <c r="EM133" s="295"/>
      <c r="EN133" s="290">
        <v>20</v>
      </c>
      <c r="EO133" s="290">
        <v>0</v>
      </c>
      <c r="EP133" s="290">
        <v>0</v>
      </c>
      <c r="EQ133" s="295"/>
      <c r="ER133" s="295"/>
      <c r="ES133" s="290">
        <v>20</v>
      </c>
      <c r="ET133" s="290">
        <v>0</v>
      </c>
      <c r="EU133" s="290">
        <v>0</v>
      </c>
      <c r="EW133" s="295"/>
      <c r="EX133" s="295"/>
      <c r="EY133" s="290">
        <v>20</v>
      </c>
      <c r="EZ133" s="290">
        <v>0</v>
      </c>
      <c r="FA133" s="290">
        <v>0</v>
      </c>
      <c r="FB133" s="290">
        <v>20</v>
      </c>
      <c r="FC133" s="290">
        <v>0</v>
      </c>
      <c r="FD133" s="290">
        <v>0</v>
      </c>
      <c r="FE133" s="290">
        <v>20</v>
      </c>
      <c r="FF133" s="290">
        <v>0</v>
      </c>
      <c r="FG133" s="290">
        <v>0</v>
      </c>
      <c r="FH133" s="290">
        <v>20</v>
      </c>
      <c r="FI133" s="290">
        <v>0</v>
      </c>
      <c r="FJ133" s="290">
        <v>0</v>
      </c>
      <c r="FX133" s="398"/>
    </row>
    <row r="134" spans="1:180">
      <c r="A134" s="289" t="s">
        <v>1153</v>
      </c>
      <c r="B134" s="300">
        <v>15</v>
      </c>
      <c r="C134" s="300">
        <v>15</v>
      </c>
      <c r="D134" s="290" t="s">
        <v>1340</v>
      </c>
      <c r="E134" s="295" t="s">
        <v>92</v>
      </c>
      <c r="F134" s="290" t="s">
        <v>872</v>
      </c>
      <c r="G134" s="295" t="s">
        <v>750</v>
      </c>
      <c r="H134" s="290" t="s">
        <v>1368</v>
      </c>
      <c r="I134" s="290" t="s">
        <v>1369</v>
      </c>
      <c r="J134" s="285"/>
      <c r="K134" s="285"/>
      <c r="L134" s="327"/>
      <c r="AA134" s="361"/>
      <c r="AO134" s="361"/>
      <c r="BB134" s="361"/>
      <c r="BZ134" s="361"/>
      <c r="CA134" s="355">
        <v>4.7692307692307692</v>
      </c>
      <c r="CB134" s="295">
        <v>5.4615384615384617</v>
      </c>
      <c r="CC134" s="295"/>
      <c r="CD134" s="295"/>
      <c r="CE134" s="295">
        <v>5.615384615384615</v>
      </c>
      <c r="CF134" s="295">
        <v>5.8461538461538458</v>
      </c>
      <c r="CG134" s="295"/>
      <c r="CH134" s="295"/>
      <c r="CI134" s="295"/>
      <c r="CJ134" s="295">
        <f t="shared" si="130"/>
        <v>5.115384615384615</v>
      </c>
      <c r="CK134" s="295"/>
      <c r="CL134" s="295"/>
      <c r="CM134" s="295">
        <f t="shared" si="131"/>
        <v>5.7307692307692299</v>
      </c>
      <c r="CN134" s="295"/>
      <c r="CO134" s="295"/>
      <c r="CP134" s="361"/>
      <c r="CQ134" s="355">
        <v>4.083333333333333</v>
      </c>
      <c r="CR134" s="295">
        <v>4.916666666666667</v>
      </c>
      <c r="CS134" s="295"/>
      <c r="CT134" s="295"/>
      <c r="CU134" s="295">
        <v>4.75</v>
      </c>
      <c r="CV134" s="295">
        <v>4.416666666666667</v>
      </c>
      <c r="CW134" s="295"/>
      <c r="CX134" s="295"/>
      <c r="CY134" s="295"/>
      <c r="CZ134" s="295">
        <f t="shared" si="126"/>
        <v>4.5</v>
      </c>
      <c r="DA134" s="295"/>
      <c r="DB134" s="295"/>
      <c r="DC134" s="295">
        <f t="shared" si="125"/>
        <v>4.5833333333333339</v>
      </c>
      <c r="DD134" s="295"/>
      <c r="DE134" s="295"/>
      <c r="DF134" s="295">
        <f t="shared" si="127"/>
        <v>-8.3333333333333925E-2</v>
      </c>
      <c r="DG134" s="361"/>
      <c r="DH134" s="295">
        <f t="shared" si="132"/>
        <v>0.31756042929152134</v>
      </c>
      <c r="DI134" s="295">
        <f t="shared" si="133"/>
        <v>0</v>
      </c>
      <c r="DJ134" s="295">
        <f t="shared" si="128"/>
        <v>0.15878021464576067</v>
      </c>
      <c r="DK134" s="295"/>
      <c r="DL134" s="295"/>
      <c r="DM134" s="295"/>
      <c r="DN134" s="295"/>
      <c r="DO134" s="295">
        <f t="shared" si="134"/>
        <v>0</v>
      </c>
      <c r="DP134" s="295">
        <f t="shared" si="135"/>
        <v>0</v>
      </c>
      <c r="DQ134" s="295">
        <f t="shared" si="136"/>
        <v>0</v>
      </c>
      <c r="DR134" s="295">
        <f t="shared" si="137"/>
        <v>0</v>
      </c>
      <c r="DS134" s="295">
        <f t="shared" si="129"/>
        <v>0</v>
      </c>
      <c r="DT134" s="295"/>
      <c r="DU134" s="295"/>
      <c r="DV134" s="295"/>
      <c r="DW134" s="295"/>
      <c r="DX134" s="295"/>
      <c r="DY134" s="295"/>
      <c r="DZ134" s="361"/>
      <c r="EA134" s="295">
        <f t="shared" si="138"/>
        <v>2.5</v>
      </c>
      <c r="EB134" s="295">
        <f t="shared" si="139"/>
        <v>0</v>
      </c>
      <c r="EC134" s="295"/>
      <c r="ED134" s="295"/>
      <c r="EE134" s="295">
        <f t="shared" si="140"/>
        <v>0</v>
      </c>
      <c r="EF134" s="295">
        <f t="shared" si="141"/>
        <v>0</v>
      </c>
      <c r="EG134" s="295">
        <f t="shared" si="142"/>
        <v>0</v>
      </c>
      <c r="EH134" s="295">
        <f t="shared" si="143"/>
        <v>0</v>
      </c>
      <c r="EI134" s="295"/>
      <c r="EJ134" s="295"/>
      <c r="EK134" s="295"/>
      <c r="EL134" s="295"/>
      <c r="EM134" s="295"/>
      <c r="EN134" s="290">
        <v>20</v>
      </c>
      <c r="EO134" s="290">
        <v>0</v>
      </c>
      <c r="EP134" s="290">
        <v>0</v>
      </c>
      <c r="EQ134" s="295"/>
      <c r="ER134" s="295"/>
      <c r="ES134" s="290">
        <v>20</v>
      </c>
      <c r="ET134" s="290">
        <v>1</v>
      </c>
      <c r="EU134" s="290">
        <v>0</v>
      </c>
      <c r="EW134" s="295"/>
      <c r="EX134" s="295"/>
      <c r="EY134" s="290">
        <v>20</v>
      </c>
      <c r="EZ134" s="290">
        <v>0</v>
      </c>
      <c r="FA134" s="290">
        <v>0</v>
      </c>
      <c r="FB134" s="290">
        <v>20</v>
      </c>
      <c r="FC134" s="290">
        <v>0</v>
      </c>
      <c r="FD134" s="290">
        <v>0</v>
      </c>
      <c r="FE134" s="290">
        <v>20</v>
      </c>
      <c r="FF134" s="290">
        <v>0</v>
      </c>
      <c r="FG134" s="290">
        <v>0</v>
      </c>
      <c r="FH134" s="290">
        <v>20</v>
      </c>
      <c r="FI134" s="290">
        <v>0</v>
      </c>
      <c r="FJ134" s="290">
        <v>0</v>
      </c>
      <c r="FX134" s="398"/>
    </row>
    <row r="135" spans="1:180">
      <c r="A135" s="289" t="s">
        <v>1153</v>
      </c>
      <c r="B135" s="300">
        <v>16</v>
      </c>
      <c r="C135" s="300">
        <v>16</v>
      </c>
      <c r="D135" s="290" t="s">
        <v>1341</v>
      </c>
      <c r="E135" s="295" t="s">
        <v>92</v>
      </c>
      <c r="F135" s="290" t="s">
        <v>872</v>
      </c>
      <c r="G135" s="295" t="s">
        <v>756</v>
      </c>
      <c r="H135" s="290" t="s">
        <v>213</v>
      </c>
      <c r="I135" s="290" t="s">
        <v>214</v>
      </c>
      <c r="J135" s="285"/>
      <c r="K135" s="285"/>
      <c r="L135" s="327"/>
      <c r="AA135" s="361"/>
      <c r="AO135" s="361"/>
      <c r="BB135" s="361"/>
      <c r="BZ135" s="361"/>
      <c r="CA135" s="355">
        <v>3.2307692307692308</v>
      </c>
      <c r="CB135" s="295">
        <v>3.0769230769230771</v>
      </c>
      <c r="CC135" s="295"/>
      <c r="CD135" s="295"/>
      <c r="CE135" s="295">
        <v>3.6153846153846154</v>
      </c>
      <c r="CF135" s="295">
        <v>3.3846153846153846</v>
      </c>
      <c r="CG135" s="295"/>
      <c r="CH135" s="295"/>
      <c r="CI135" s="295"/>
      <c r="CJ135" s="295">
        <f t="shared" si="130"/>
        <v>3.1538461538461542</v>
      </c>
      <c r="CK135" s="295"/>
      <c r="CL135" s="295"/>
      <c r="CM135" s="295">
        <f t="shared" si="131"/>
        <v>3.5</v>
      </c>
      <c r="CN135" s="295"/>
      <c r="CO135" s="295"/>
      <c r="CP135" s="361"/>
      <c r="CQ135" s="355">
        <v>2.9166666666666665</v>
      </c>
      <c r="CR135" s="295">
        <v>4.583333333333333</v>
      </c>
      <c r="CS135" s="295"/>
      <c r="CT135" s="295"/>
      <c r="CU135" s="295">
        <v>3</v>
      </c>
      <c r="CV135" s="295">
        <v>3.3333333333333335</v>
      </c>
      <c r="CW135" s="295"/>
      <c r="CX135" s="295"/>
      <c r="CY135" s="295"/>
      <c r="CZ135" s="295">
        <f t="shared" si="126"/>
        <v>3.75</v>
      </c>
      <c r="DA135" s="295"/>
      <c r="DB135" s="295"/>
      <c r="DC135" s="295">
        <f t="shared" si="125"/>
        <v>3.166666666666667</v>
      </c>
      <c r="DD135" s="295"/>
      <c r="DE135" s="295"/>
      <c r="DF135" s="295">
        <f t="shared" si="127"/>
        <v>0.58333333333333304</v>
      </c>
      <c r="DG135" s="361"/>
      <c r="DH135" s="295">
        <f t="shared" si="132"/>
        <v>0</v>
      </c>
      <c r="DI135" s="295">
        <f t="shared" si="133"/>
        <v>0</v>
      </c>
      <c r="DJ135" s="295">
        <f t="shared" si="128"/>
        <v>0</v>
      </c>
      <c r="DK135" s="295"/>
      <c r="DL135" s="295"/>
      <c r="DM135" s="295"/>
      <c r="DN135" s="295"/>
      <c r="DO135" s="295">
        <f t="shared" si="134"/>
        <v>0</v>
      </c>
      <c r="DP135" s="295">
        <f t="shared" si="135"/>
        <v>0</v>
      </c>
      <c r="DQ135" s="295">
        <f t="shared" si="136"/>
        <v>0</v>
      </c>
      <c r="DR135" s="295">
        <f t="shared" si="137"/>
        <v>0</v>
      </c>
      <c r="DS135" s="295">
        <f t="shared" si="129"/>
        <v>0</v>
      </c>
      <c r="DT135" s="295"/>
      <c r="DU135" s="295"/>
      <c r="DV135" s="295"/>
      <c r="DW135" s="295"/>
      <c r="DX135" s="295"/>
      <c r="DY135" s="295"/>
      <c r="DZ135" s="361"/>
      <c r="EA135" s="295">
        <f t="shared" si="138"/>
        <v>0</v>
      </c>
      <c r="EB135" s="295">
        <f t="shared" si="139"/>
        <v>0</v>
      </c>
      <c r="EC135" s="295"/>
      <c r="ED135" s="295"/>
      <c r="EE135" s="295">
        <f t="shared" si="140"/>
        <v>0</v>
      </c>
      <c r="EF135" s="295">
        <f t="shared" si="141"/>
        <v>0</v>
      </c>
      <c r="EG135" s="295">
        <f t="shared" si="142"/>
        <v>0</v>
      </c>
      <c r="EH135" s="295">
        <f t="shared" si="143"/>
        <v>0</v>
      </c>
      <c r="EI135" s="295"/>
      <c r="EJ135" s="295"/>
      <c r="EK135" s="295"/>
      <c r="EL135" s="295"/>
      <c r="EM135" s="295"/>
      <c r="EN135" s="290">
        <v>20</v>
      </c>
      <c r="EO135" s="290">
        <v>0</v>
      </c>
      <c r="EP135" s="290">
        <v>0</v>
      </c>
      <c r="EQ135" s="295"/>
      <c r="ER135" s="295"/>
      <c r="ES135" s="290">
        <v>20</v>
      </c>
      <c r="ET135" s="290">
        <v>0</v>
      </c>
      <c r="EU135" s="290">
        <v>0</v>
      </c>
      <c r="EW135" s="295"/>
      <c r="EX135" s="295"/>
      <c r="EY135" s="290">
        <v>20</v>
      </c>
      <c r="EZ135" s="290">
        <v>0</v>
      </c>
      <c r="FA135" s="290">
        <v>0</v>
      </c>
      <c r="FB135" s="290">
        <v>20</v>
      </c>
      <c r="FC135" s="290">
        <v>0</v>
      </c>
      <c r="FD135" s="290">
        <v>0</v>
      </c>
      <c r="FE135" s="290">
        <v>20</v>
      </c>
      <c r="FF135" s="290">
        <v>0</v>
      </c>
      <c r="FG135" s="290">
        <v>0</v>
      </c>
      <c r="FH135" s="290">
        <v>20</v>
      </c>
      <c r="FI135" s="290">
        <v>0</v>
      </c>
      <c r="FJ135" s="290">
        <v>0</v>
      </c>
      <c r="FX135" s="398"/>
    </row>
    <row r="136" spans="1:180">
      <c r="A136" s="289" t="s">
        <v>1153</v>
      </c>
      <c r="B136" s="300">
        <v>17</v>
      </c>
      <c r="C136" s="300">
        <v>17</v>
      </c>
      <c r="D136" s="290" t="s">
        <v>1342</v>
      </c>
      <c r="E136" s="295" t="s">
        <v>92</v>
      </c>
      <c r="F136" s="290" t="s">
        <v>872</v>
      </c>
      <c r="G136" s="295" t="s">
        <v>762</v>
      </c>
      <c r="H136" s="290" t="s">
        <v>1370</v>
      </c>
      <c r="I136" s="290" t="s">
        <v>1371</v>
      </c>
      <c r="J136" s="285"/>
      <c r="K136" s="285"/>
      <c r="L136" s="327"/>
      <c r="AA136" s="361"/>
      <c r="AO136" s="361"/>
      <c r="BB136" s="361"/>
      <c r="BZ136" s="361"/>
      <c r="CA136" s="355">
        <v>3.3846153846153846</v>
      </c>
      <c r="CB136" s="295">
        <v>3.4615384615384617</v>
      </c>
      <c r="CC136" s="295"/>
      <c r="CD136" s="295"/>
      <c r="CE136" s="295">
        <v>3.1538461538461537</v>
      </c>
      <c r="CF136" s="295">
        <v>3.0769230769230771</v>
      </c>
      <c r="CG136" s="295"/>
      <c r="CH136" s="295"/>
      <c r="CI136" s="295"/>
      <c r="CJ136" s="295">
        <f t="shared" si="130"/>
        <v>3.4230769230769234</v>
      </c>
      <c r="CK136" s="295"/>
      <c r="CL136" s="295"/>
      <c r="CM136" s="295">
        <f t="shared" si="131"/>
        <v>3.1153846153846154</v>
      </c>
      <c r="CN136" s="295"/>
      <c r="CO136" s="295"/>
      <c r="CP136" s="361"/>
      <c r="CQ136" s="355">
        <v>3.3333333333333335</v>
      </c>
      <c r="CR136" s="295">
        <v>4</v>
      </c>
      <c r="CS136" s="295"/>
      <c r="CT136" s="295"/>
      <c r="CU136" s="295">
        <v>3.25</v>
      </c>
      <c r="CV136" s="295">
        <v>3.3333333333333335</v>
      </c>
      <c r="CW136" s="295"/>
      <c r="CX136" s="295"/>
      <c r="CY136" s="295"/>
      <c r="CZ136" s="295">
        <f t="shared" si="126"/>
        <v>3.666666666666667</v>
      </c>
      <c r="DA136" s="295"/>
      <c r="DB136" s="295"/>
      <c r="DC136" s="295">
        <f t="shared" si="125"/>
        <v>3.291666666666667</v>
      </c>
      <c r="DD136" s="295"/>
      <c r="DE136" s="295"/>
      <c r="DF136" s="295">
        <f t="shared" si="127"/>
        <v>0.375</v>
      </c>
      <c r="DG136" s="361"/>
      <c r="DH136" s="295">
        <f t="shared" si="132"/>
        <v>0</v>
      </c>
      <c r="DI136" s="295">
        <f t="shared" si="133"/>
        <v>0</v>
      </c>
      <c r="DJ136" s="295">
        <f t="shared" si="128"/>
        <v>0</v>
      </c>
      <c r="DK136" s="295"/>
      <c r="DL136" s="295"/>
      <c r="DM136" s="295"/>
      <c r="DN136" s="295"/>
      <c r="DO136" s="295">
        <f t="shared" si="134"/>
        <v>0</v>
      </c>
      <c r="DP136" s="295">
        <f t="shared" si="135"/>
        <v>0</v>
      </c>
      <c r="DQ136" s="295">
        <f t="shared" si="136"/>
        <v>0</v>
      </c>
      <c r="DR136" s="295">
        <f t="shared" si="137"/>
        <v>0</v>
      </c>
      <c r="DS136" s="295">
        <f t="shared" si="129"/>
        <v>0</v>
      </c>
      <c r="DT136" s="295"/>
      <c r="DU136" s="295"/>
      <c r="DV136" s="295"/>
      <c r="DW136" s="295"/>
      <c r="DX136" s="295"/>
      <c r="DY136" s="295"/>
      <c r="DZ136" s="361"/>
      <c r="EA136" s="295">
        <f t="shared" si="138"/>
        <v>0</v>
      </c>
      <c r="EB136" s="295">
        <f t="shared" si="139"/>
        <v>0</v>
      </c>
      <c r="EC136" s="295"/>
      <c r="ED136" s="295"/>
      <c r="EE136" s="295">
        <f t="shared" si="140"/>
        <v>0</v>
      </c>
      <c r="EF136" s="295">
        <f t="shared" si="141"/>
        <v>0</v>
      </c>
      <c r="EG136" s="295">
        <f t="shared" si="142"/>
        <v>0</v>
      </c>
      <c r="EH136" s="295">
        <f t="shared" si="143"/>
        <v>0</v>
      </c>
      <c r="EI136" s="295"/>
      <c r="EJ136" s="295"/>
      <c r="EK136" s="295"/>
      <c r="EL136" s="295"/>
      <c r="EM136" s="295"/>
      <c r="EN136" s="290">
        <v>20</v>
      </c>
      <c r="EO136" s="290">
        <v>0</v>
      </c>
      <c r="EP136" s="290">
        <v>0</v>
      </c>
      <c r="EQ136" s="295"/>
      <c r="ER136" s="295"/>
      <c r="ES136" s="290">
        <v>20</v>
      </c>
      <c r="ET136" s="290">
        <v>0</v>
      </c>
      <c r="EU136" s="290">
        <v>0</v>
      </c>
      <c r="EW136" s="295"/>
      <c r="EX136" s="295"/>
      <c r="EY136" s="290">
        <v>20</v>
      </c>
      <c r="EZ136" s="290">
        <v>0</v>
      </c>
      <c r="FA136" s="290">
        <v>0</v>
      </c>
      <c r="FB136" s="290">
        <v>20</v>
      </c>
      <c r="FC136" s="290">
        <v>0</v>
      </c>
      <c r="FD136" s="290">
        <v>0</v>
      </c>
      <c r="FE136" s="290">
        <v>20</v>
      </c>
      <c r="FF136" s="290">
        <v>0</v>
      </c>
      <c r="FG136" s="290">
        <v>0</v>
      </c>
      <c r="FH136" s="290">
        <v>20</v>
      </c>
      <c r="FI136" s="290">
        <v>0</v>
      </c>
      <c r="FJ136" s="290">
        <v>0</v>
      </c>
      <c r="FX136" s="398"/>
    </row>
    <row r="137" spans="1:180">
      <c r="A137" s="289" t="s">
        <v>1153</v>
      </c>
      <c r="B137" s="300">
        <v>18</v>
      </c>
      <c r="C137" s="300">
        <v>18</v>
      </c>
      <c r="D137" s="290" t="s">
        <v>1343</v>
      </c>
      <c r="E137" s="295" t="s">
        <v>92</v>
      </c>
      <c r="F137" s="290" t="s">
        <v>872</v>
      </c>
      <c r="G137" s="295" t="s">
        <v>768</v>
      </c>
      <c r="H137" s="290" t="s">
        <v>301</v>
      </c>
      <c r="I137" s="290" t="s">
        <v>1372</v>
      </c>
      <c r="J137" s="285"/>
      <c r="K137" s="285"/>
      <c r="L137" s="327"/>
      <c r="AA137" s="361"/>
      <c r="AO137" s="361"/>
      <c r="BB137" s="361"/>
      <c r="BZ137" s="361"/>
      <c r="CA137" s="355">
        <v>2.9230769230769229</v>
      </c>
      <c r="CB137" s="295">
        <v>2.8461538461538463</v>
      </c>
      <c r="CC137" s="295"/>
      <c r="CD137" s="295"/>
      <c r="CE137" s="295">
        <v>3.2307692307692308</v>
      </c>
      <c r="CF137" s="295">
        <v>2.7692307692307692</v>
      </c>
      <c r="CG137" s="295"/>
      <c r="CH137" s="295"/>
      <c r="CI137" s="295"/>
      <c r="CJ137" s="295">
        <f t="shared" si="130"/>
        <v>2.8846153846153846</v>
      </c>
      <c r="CK137" s="295"/>
      <c r="CL137" s="295"/>
      <c r="CM137" s="295">
        <f t="shared" si="131"/>
        <v>3</v>
      </c>
      <c r="CN137" s="295"/>
      <c r="CO137" s="295"/>
      <c r="CP137" s="361"/>
      <c r="CQ137" s="355">
        <v>3.0833333333333335</v>
      </c>
      <c r="CR137" s="295">
        <v>2.9166666666666665</v>
      </c>
      <c r="CS137" s="295"/>
      <c r="CT137" s="295"/>
      <c r="CU137" s="295">
        <v>2.0833333333333335</v>
      </c>
      <c r="CV137" s="295">
        <v>2.9090909090909092</v>
      </c>
      <c r="CW137" s="295"/>
      <c r="CX137" s="295"/>
      <c r="CY137" s="295"/>
      <c r="CZ137" s="295">
        <f t="shared" si="126"/>
        <v>3</v>
      </c>
      <c r="DA137" s="295"/>
      <c r="DB137" s="295"/>
      <c r="DC137" s="295">
        <f t="shared" si="125"/>
        <v>2.4962121212121211</v>
      </c>
      <c r="DD137" s="295"/>
      <c r="DE137" s="295"/>
      <c r="DF137" s="295">
        <f t="shared" si="127"/>
        <v>0.5037878787878789</v>
      </c>
      <c r="DG137" s="361"/>
      <c r="DH137" s="295">
        <f t="shared" si="132"/>
        <v>0</v>
      </c>
      <c r="DI137" s="295">
        <f t="shared" si="133"/>
        <v>0</v>
      </c>
      <c r="DJ137" s="295">
        <f t="shared" si="128"/>
        <v>0</v>
      </c>
      <c r="DK137" s="295"/>
      <c r="DL137" s="295"/>
      <c r="DM137" s="295"/>
      <c r="DN137" s="295"/>
      <c r="DO137" s="295">
        <f t="shared" si="134"/>
        <v>0</v>
      </c>
      <c r="DP137" s="295">
        <f t="shared" si="135"/>
        <v>0</v>
      </c>
      <c r="DQ137" s="295">
        <f t="shared" si="136"/>
        <v>0</v>
      </c>
      <c r="DR137" s="295">
        <f t="shared" si="137"/>
        <v>0</v>
      </c>
      <c r="DS137" s="295">
        <f t="shared" si="129"/>
        <v>0</v>
      </c>
      <c r="DT137" s="295"/>
      <c r="DU137" s="295"/>
      <c r="DV137" s="295"/>
      <c r="DW137" s="295"/>
      <c r="DX137" s="295"/>
      <c r="DY137" s="295"/>
      <c r="DZ137" s="361"/>
      <c r="EA137" s="295">
        <f t="shared" si="138"/>
        <v>0</v>
      </c>
      <c r="EB137" s="295">
        <f t="shared" si="139"/>
        <v>0</v>
      </c>
      <c r="EC137" s="295"/>
      <c r="ED137" s="295"/>
      <c r="EE137" s="295">
        <f t="shared" si="140"/>
        <v>0</v>
      </c>
      <c r="EF137" s="295">
        <f t="shared" si="141"/>
        <v>0</v>
      </c>
      <c r="EG137" s="295">
        <f t="shared" si="142"/>
        <v>0</v>
      </c>
      <c r="EH137" s="295">
        <f t="shared" si="143"/>
        <v>0</v>
      </c>
      <c r="EI137" s="295"/>
      <c r="EJ137" s="295"/>
      <c r="EK137" s="295"/>
      <c r="EL137" s="295"/>
      <c r="EM137" s="295"/>
      <c r="EN137" s="290">
        <v>20</v>
      </c>
      <c r="EO137" s="290">
        <v>0</v>
      </c>
      <c r="EP137" s="290">
        <v>0</v>
      </c>
      <c r="EQ137" s="295"/>
      <c r="ER137" s="295"/>
      <c r="ES137" s="290">
        <v>20</v>
      </c>
      <c r="ET137" s="290">
        <v>0</v>
      </c>
      <c r="EU137" s="290">
        <v>0</v>
      </c>
      <c r="EW137" s="295"/>
      <c r="EX137" s="295"/>
      <c r="EY137" s="290">
        <v>20</v>
      </c>
      <c r="EZ137" s="290">
        <v>0</v>
      </c>
      <c r="FA137" s="290">
        <v>0</v>
      </c>
      <c r="FB137" s="290">
        <v>20</v>
      </c>
      <c r="FC137" s="290">
        <v>0</v>
      </c>
      <c r="FD137" s="290">
        <v>0</v>
      </c>
      <c r="FE137" s="290">
        <v>20</v>
      </c>
      <c r="FF137" s="290">
        <v>0</v>
      </c>
      <c r="FG137" s="290">
        <v>0</v>
      </c>
      <c r="FH137" s="290">
        <v>20</v>
      </c>
      <c r="FI137" s="290">
        <v>0</v>
      </c>
      <c r="FJ137" s="290">
        <v>0</v>
      </c>
      <c r="FX137" s="398"/>
    </row>
    <row r="138" spans="1:180">
      <c r="A138" s="289" t="s">
        <v>1153</v>
      </c>
      <c r="B138" s="300">
        <v>19</v>
      </c>
      <c r="C138" s="300">
        <v>19</v>
      </c>
      <c r="D138" s="290" t="s">
        <v>1344</v>
      </c>
      <c r="E138" s="295" t="s">
        <v>92</v>
      </c>
      <c r="F138" s="290" t="s">
        <v>872</v>
      </c>
      <c r="G138" s="295" t="s">
        <v>774</v>
      </c>
      <c r="H138" s="290" t="s">
        <v>1373</v>
      </c>
      <c r="I138" s="290" t="s">
        <v>1374</v>
      </c>
      <c r="J138" s="285"/>
      <c r="K138" s="285"/>
      <c r="L138" s="327"/>
      <c r="AA138" s="361"/>
      <c r="AO138" s="361"/>
      <c r="BB138" s="361"/>
      <c r="BZ138" s="361"/>
      <c r="CA138" s="355">
        <v>6.5384615384615383</v>
      </c>
      <c r="CB138" s="295">
        <v>6.8461538461538458</v>
      </c>
      <c r="CC138" s="295"/>
      <c r="CD138" s="295"/>
      <c r="CE138" s="295">
        <v>7</v>
      </c>
      <c r="CF138" s="295">
        <v>7.0769230769230766</v>
      </c>
      <c r="CG138" s="295"/>
      <c r="CH138" s="295"/>
      <c r="CI138" s="295"/>
      <c r="CJ138" s="295">
        <f t="shared" si="130"/>
        <v>6.6923076923076916</v>
      </c>
      <c r="CK138" s="295"/>
      <c r="CL138" s="295"/>
      <c r="CM138" s="295">
        <f t="shared" si="131"/>
        <v>7.0384615384615383</v>
      </c>
      <c r="CN138" s="295"/>
      <c r="CO138" s="295"/>
      <c r="CP138" s="361"/>
      <c r="CQ138" s="355">
        <v>5.5</v>
      </c>
      <c r="CR138" s="295">
        <v>5.416666666666667</v>
      </c>
      <c r="CS138" s="295"/>
      <c r="CT138" s="295"/>
      <c r="CU138" s="295">
        <v>5.5</v>
      </c>
      <c r="CV138" s="295">
        <v>5.166666666666667</v>
      </c>
      <c r="CW138" s="295"/>
      <c r="CX138" s="295"/>
      <c r="CY138" s="295"/>
      <c r="CZ138" s="295">
        <f t="shared" si="126"/>
        <v>5.4583333333333339</v>
      </c>
      <c r="DA138" s="295"/>
      <c r="DB138" s="295"/>
      <c r="DC138" s="295">
        <f t="shared" si="125"/>
        <v>5.3333333333333339</v>
      </c>
      <c r="DD138" s="295"/>
      <c r="DE138" s="295"/>
      <c r="DF138" s="295">
        <f t="shared" si="127"/>
        <v>0.125</v>
      </c>
      <c r="DG138" s="361"/>
      <c r="DH138" s="295">
        <f t="shared" si="132"/>
        <v>0.55481103298007151</v>
      </c>
      <c r="DI138" s="295">
        <f t="shared" si="133"/>
        <v>0</v>
      </c>
      <c r="DJ138" s="295">
        <f t="shared" si="128"/>
        <v>0.27740551649003575</v>
      </c>
      <c r="DK138" s="295"/>
      <c r="DL138" s="295"/>
      <c r="DM138" s="295"/>
      <c r="DN138" s="295"/>
      <c r="DO138" s="295">
        <f t="shared" si="134"/>
        <v>0</v>
      </c>
      <c r="DP138" s="295">
        <f t="shared" si="135"/>
        <v>0</v>
      </c>
      <c r="DQ138" s="295">
        <f t="shared" si="136"/>
        <v>0</v>
      </c>
      <c r="DR138" s="295">
        <f t="shared" si="137"/>
        <v>0</v>
      </c>
      <c r="DS138" s="295">
        <f t="shared" si="129"/>
        <v>0</v>
      </c>
      <c r="DT138" s="295"/>
      <c r="DU138" s="295"/>
      <c r="DV138" s="295"/>
      <c r="DW138" s="295"/>
      <c r="DX138" s="295"/>
      <c r="DY138" s="295"/>
      <c r="DZ138" s="361"/>
      <c r="EA138" s="295">
        <f t="shared" si="138"/>
        <v>7.5</v>
      </c>
      <c r="EB138" s="295">
        <f t="shared" si="139"/>
        <v>0</v>
      </c>
      <c r="EC138" s="295"/>
      <c r="ED138" s="295"/>
      <c r="EE138" s="295">
        <f t="shared" si="140"/>
        <v>0</v>
      </c>
      <c r="EF138" s="295">
        <f t="shared" si="141"/>
        <v>0</v>
      </c>
      <c r="EG138" s="295">
        <f t="shared" si="142"/>
        <v>0</v>
      </c>
      <c r="EH138" s="295">
        <f t="shared" si="143"/>
        <v>0</v>
      </c>
      <c r="EI138" s="295"/>
      <c r="EJ138" s="295"/>
      <c r="EK138" s="295"/>
      <c r="EL138" s="295"/>
      <c r="EM138" s="295"/>
      <c r="EN138" s="290">
        <v>20</v>
      </c>
      <c r="EO138" s="290">
        <v>2</v>
      </c>
      <c r="EP138" s="290">
        <v>0</v>
      </c>
      <c r="EQ138" s="295"/>
      <c r="ER138" s="295"/>
      <c r="ES138" s="290">
        <v>20</v>
      </c>
      <c r="ET138" s="290">
        <v>1</v>
      </c>
      <c r="EU138" s="290">
        <v>0</v>
      </c>
      <c r="EW138" s="295"/>
      <c r="EX138" s="295"/>
      <c r="EY138" s="290">
        <v>20</v>
      </c>
      <c r="EZ138" s="290">
        <v>0</v>
      </c>
      <c r="FA138" s="290">
        <v>0</v>
      </c>
      <c r="FB138" s="290">
        <v>20</v>
      </c>
      <c r="FC138" s="290">
        <v>0</v>
      </c>
      <c r="FD138" s="290">
        <v>0</v>
      </c>
      <c r="FE138" s="290">
        <v>20</v>
      </c>
      <c r="FF138" s="290">
        <v>0</v>
      </c>
      <c r="FG138" s="290">
        <v>0</v>
      </c>
      <c r="FH138" s="290">
        <v>20</v>
      </c>
      <c r="FI138" s="290">
        <v>0</v>
      </c>
      <c r="FJ138" s="290">
        <v>0</v>
      </c>
      <c r="FX138" s="398"/>
    </row>
    <row r="139" spans="1:180">
      <c r="A139" s="289" t="s">
        <v>1153</v>
      </c>
      <c r="B139" s="300">
        <v>20</v>
      </c>
      <c r="C139" s="300">
        <v>20</v>
      </c>
      <c r="D139" s="290" t="s">
        <v>1345</v>
      </c>
      <c r="E139" s="295" t="s">
        <v>92</v>
      </c>
      <c r="F139" s="290" t="s">
        <v>872</v>
      </c>
      <c r="G139" s="295" t="s">
        <v>780</v>
      </c>
      <c r="H139" s="290" t="s">
        <v>1375</v>
      </c>
      <c r="I139" s="290" t="s">
        <v>1376</v>
      </c>
      <c r="J139" s="285"/>
      <c r="K139" s="285"/>
      <c r="L139" s="327"/>
      <c r="AA139" s="361"/>
      <c r="AO139" s="361"/>
      <c r="BB139" s="361"/>
      <c r="BZ139" s="361"/>
      <c r="CA139" s="355">
        <v>6.384615384615385</v>
      </c>
      <c r="CB139" s="295">
        <v>6.2307692307692308</v>
      </c>
      <c r="CC139" s="295"/>
      <c r="CD139" s="295"/>
      <c r="CE139" s="295">
        <v>6</v>
      </c>
      <c r="CF139" s="295">
        <v>6.5384615384615383</v>
      </c>
      <c r="CG139" s="295"/>
      <c r="CH139" s="295"/>
      <c r="CI139" s="295"/>
      <c r="CJ139" s="295">
        <f t="shared" si="130"/>
        <v>6.3076923076923084</v>
      </c>
      <c r="CK139" s="295"/>
      <c r="CL139" s="295"/>
      <c r="CM139" s="295">
        <f t="shared" si="131"/>
        <v>6.2692307692307692</v>
      </c>
      <c r="CN139" s="295"/>
      <c r="CO139" s="295"/>
      <c r="CP139" s="361"/>
      <c r="CQ139" s="355">
        <v>5.1818181818181817</v>
      </c>
      <c r="CR139" s="295">
        <v>5.333333333333333</v>
      </c>
      <c r="CS139" s="295"/>
      <c r="CT139" s="295"/>
      <c r="CU139" s="295">
        <v>5.25</v>
      </c>
      <c r="CV139" s="295">
        <v>5.083333333333333</v>
      </c>
      <c r="CW139" s="295"/>
      <c r="CX139" s="295"/>
      <c r="CY139" s="295"/>
      <c r="CZ139" s="295">
        <f t="shared" si="126"/>
        <v>5.2575757575757578</v>
      </c>
      <c r="DA139" s="295"/>
      <c r="DB139" s="295"/>
      <c r="DC139" s="295">
        <f t="shared" si="125"/>
        <v>5.1666666666666661</v>
      </c>
      <c r="DD139" s="295"/>
      <c r="DE139" s="295"/>
      <c r="DF139" s="295">
        <f t="shared" si="127"/>
        <v>9.0909090909091717E-2</v>
      </c>
      <c r="DG139" s="361"/>
      <c r="DH139" s="295">
        <f t="shared" si="132"/>
        <v>0</v>
      </c>
      <c r="DI139" s="295">
        <f t="shared" si="133"/>
        <v>0</v>
      </c>
      <c r="DJ139" s="295">
        <f t="shared" si="128"/>
        <v>0</v>
      </c>
      <c r="DK139" s="295"/>
      <c r="DL139" s="295"/>
      <c r="DM139" s="295"/>
      <c r="DN139" s="295"/>
      <c r="DO139" s="295">
        <f t="shared" si="134"/>
        <v>0</v>
      </c>
      <c r="DP139" s="295">
        <f t="shared" si="135"/>
        <v>0</v>
      </c>
      <c r="DQ139" s="295">
        <f t="shared" si="136"/>
        <v>0</v>
      </c>
      <c r="DR139" s="295">
        <f t="shared" si="137"/>
        <v>0</v>
      </c>
      <c r="DS139" s="295">
        <f t="shared" si="129"/>
        <v>0</v>
      </c>
      <c r="DT139" s="295"/>
      <c r="DU139" s="295"/>
      <c r="DV139" s="295"/>
      <c r="DW139" s="295"/>
      <c r="DX139" s="295"/>
      <c r="DY139" s="295"/>
      <c r="DZ139" s="361"/>
      <c r="EA139" s="295">
        <f t="shared" si="138"/>
        <v>0</v>
      </c>
      <c r="EB139" s="295">
        <f t="shared" si="139"/>
        <v>0</v>
      </c>
      <c r="EC139" s="295"/>
      <c r="ED139" s="295"/>
      <c r="EE139" s="295">
        <f t="shared" si="140"/>
        <v>0</v>
      </c>
      <c r="EF139" s="295">
        <f t="shared" si="141"/>
        <v>0</v>
      </c>
      <c r="EG139" s="295">
        <f t="shared" si="142"/>
        <v>0</v>
      </c>
      <c r="EH139" s="295">
        <f t="shared" si="143"/>
        <v>0</v>
      </c>
      <c r="EI139" s="295"/>
      <c r="EJ139" s="295"/>
      <c r="EK139" s="295"/>
      <c r="EL139" s="295"/>
      <c r="EM139" s="295"/>
      <c r="EN139" s="290">
        <v>20</v>
      </c>
      <c r="EO139" s="290">
        <v>0</v>
      </c>
      <c r="EP139" s="290">
        <v>0</v>
      </c>
      <c r="EQ139" s="295"/>
      <c r="ER139" s="295"/>
      <c r="ES139" s="290">
        <v>20</v>
      </c>
      <c r="ET139" s="290">
        <v>0</v>
      </c>
      <c r="EU139" s="290">
        <v>0</v>
      </c>
      <c r="EW139" s="295"/>
      <c r="EX139" s="295"/>
      <c r="EY139" s="290">
        <v>20</v>
      </c>
      <c r="EZ139" s="290">
        <v>0</v>
      </c>
      <c r="FA139" s="290">
        <v>0</v>
      </c>
      <c r="FB139" s="290">
        <v>20</v>
      </c>
      <c r="FC139" s="290">
        <v>0</v>
      </c>
      <c r="FD139" s="290">
        <v>0</v>
      </c>
      <c r="FE139" s="290">
        <v>20</v>
      </c>
      <c r="FF139" s="290">
        <v>0</v>
      </c>
      <c r="FG139" s="290">
        <v>0</v>
      </c>
      <c r="FH139" s="290">
        <v>20</v>
      </c>
      <c r="FI139" s="290">
        <v>0</v>
      </c>
      <c r="FJ139" s="290">
        <v>0</v>
      </c>
      <c r="FX139" s="398"/>
    </row>
    <row r="140" spans="1:180">
      <c r="A140" s="289" t="s">
        <v>1153</v>
      </c>
      <c r="B140" s="300">
        <v>21</v>
      </c>
      <c r="C140" s="300">
        <v>21</v>
      </c>
      <c r="D140" s="290" t="s">
        <v>1346</v>
      </c>
      <c r="E140" s="295" t="s">
        <v>92</v>
      </c>
      <c r="F140" s="290" t="s">
        <v>872</v>
      </c>
      <c r="G140" s="295" t="s">
        <v>786</v>
      </c>
      <c r="H140" s="290" t="s">
        <v>1377</v>
      </c>
      <c r="I140" s="290" t="s">
        <v>1378</v>
      </c>
      <c r="J140" s="285"/>
      <c r="K140" s="285"/>
      <c r="L140" s="327"/>
      <c r="AA140" s="361"/>
      <c r="AO140" s="361"/>
      <c r="BB140" s="361"/>
      <c r="BZ140" s="361"/>
      <c r="CA140" s="355">
        <v>6.615384615384615</v>
      </c>
      <c r="CB140" s="295">
        <v>6.0769230769230766</v>
      </c>
      <c r="CC140" s="295"/>
      <c r="CD140" s="295"/>
      <c r="CE140" s="295">
        <v>5.615384615384615</v>
      </c>
      <c r="CF140" s="295">
        <v>6</v>
      </c>
      <c r="CG140" s="295"/>
      <c r="CH140" s="295"/>
      <c r="CI140" s="295"/>
      <c r="CJ140" s="295">
        <f t="shared" si="130"/>
        <v>6.3461538461538458</v>
      </c>
      <c r="CK140" s="295"/>
      <c r="CL140" s="295"/>
      <c r="CM140" s="295">
        <f t="shared" si="131"/>
        <v>5.8076923076923075</v>
      </c>
      <c r="CN140" s="295"/>
      <c r="CO140" s="295"/>
      <c r="CP140" s="361"/>
      <c r="CQ140" s="355">
        <v>2.9166666666666665</v>
      </c>
      <c r="CR140" s="295">
        <v>3.1666666666666665</v>
      </c>
      <c r="CS140" s="295"/>
      <c r="CT140" s="295"/>
      <c r="CU140" s="295">
        <v>2.4166666666666665</v>
      </c>
      <c r="CV140" s="295">
        <v>2.4166666666666665</v>
      </c>
      <c r="CW140" s="295"/>
      <c r="CX140" s="295"/>
      <c r="CY140" s="295"/>
      <c r="CZ140" s="295">
        <f t="shared" si="126"/>
        <v>3.0416666666666665</v>
      </c>
      <c r="DA140" s="295"/>
      <c r="DB140" s="295"/>
      <c r="DC140" s="295">
        <f t="shared" si="125"/>
        <v>2.4166666666666665</v>
      </c>
      <c r="DD140" s="295"/>
      <c r="DE140" s="295"/>
      <c r="DF140" s="295">
        <f t="shared" si="127"/>
        <v>0.625</v>
      </c>
      <c r="DG140" s="361"/>
      <c r="DH140" s="295">
        <f t="shared" si="132"/>
        <v>0</v>
      </c>
      <c r="DI140" s="295">
        <f t="shared" si="133"/>
        <v>0</v>
      </c>
      <c r="DJ140" s="295">
        <f t="shared" si="128"/>
        <v>0</v>
      </c>
      <c r="DK140" s="295"/>
      <c r="DL140" s="295"/>
      <c r="DM140" s="295"/>
      <c r="DN140" s="295"/>
      <c r="DO140" s="295">
        <f t="shared" si="134"/>
        <v>0</v>
      </c>
      <c r="DP140" s="295">
        <f t="shared" si="135"/>
        <v>0</v>
      </c>
      <c r="DQ140" s="295">
        <f t="shared" si="136"/>
        <v>0</v>
      </c>
      <c r="DR140" s="295">
        <f t="shared" si="137"/>
        <v>0</v>
      </c>
      <c r="DS140" s="295">
        <f t="shared" si="129"/>
        <v>0</v>
      </c>
      <c r="DT140" s="295"/>
      <c r="DU140" s="295"/>
      <c r="DV140" s="295"/>
      <c r="DW140" s="295"/>
      <c r="DX140" s="295"/>
      <c r="DY140" s="295"/>
      <c r="DZ140" s="361"/>
      <c r="EA140" s="295">
        <f t="shared" si="138"/>
        <v>0</v>
      </c>
      <c r="EB140" s="295">
        <f t="shared" si="139"/>
        <v>0</v>
      </c>
      <c r="EC140" s="295"/>
      <c r="ED140" s="295"/>
      <c r="EE140" s="295">
        <f t="shared" si="140"/>
        <v>0</v>
      </c>
      <c r="EF140" s="295">
        <f t="shared" si="141"/>
        <v>0</v>
      </c>
      <c r="EG140" s="295">
        <f t="shared" si="142"/>
        <v>0</v>
      </c>
      <c r="EH140" s="295">
        <f t="shared" si="143"/>
        <v>0</v>
      </c>
      <c r="EI140" s="295"/>
      <c r="EJ140" s="295"/>
      <c r="EK140" s="295"/>
      <c r="EL140" s="295"/>
      <c r="EM140" s="295"/>
      <c r="EN140" s="290">
        <v>20</v>
      </c>
      <c r="EO140" s="290">
        <v>0</v>
      </c>
      <c r="EP140" s="290">
        <v>0</v>
      </c>
      <c r="EQ140" s="295"/>
      <c r="ER140" s="295"/>
      <c r="ES140" s="290">
        <v>20</v>
      </c>
      <c r="ET140" s="290">
        <v>0</v>
      </c>
      <c r="EU140" s="290">
        <v>0</v>
      </c>
      <c r="EW140" s="295"/>
      <c r="EX140" s="295"/>
      <c r="EY140" s="290">
        <v>20</v>
      </c>
      <c r="EZ140" s="290">
        <v>0</v>
      </c>
      <c r="FA140" s="290">
        <v>0</v>
      </c>
      <c r="FB140" s="290">
        <v>20</v>
      </c>
      <c r="FC140" s="290">
        <v>0</v>
      </c>
      <c r="FD140" s="290">
        <v>0</v>
      </c>
      <c r="FE140" s="290">
        <v>20</v>
      </c>
      <c r="FF140" s="290">
        <v>0</v>
      </c>
      <c r="FG140" s="290">
        <v>0</v>
      </c>
      <c r="FH140" s="290">
        <v>20</v>
      </c>
      <c r="FI140" s="290">
        <v>0</v>
      </c>
      <c r="FJ140" s="290">
        <v>0</v>
      </c>
      <c r="FX140" s="398"/>
    </row>
    <row r="141" spans="1:180">
      <c r="A141" s="289" t="s">
        <v>1153</v>
      </c>
      <c r="B141" s="300">
        <v>22</v>
      </c>
      <c r="C141" s="300">
        <v>22</v>
      </c>
      <c r="D141" s="290" t="s">
        <v>1347</v>
      </c>
      <c r="E141" s="295" t="s">
        <v>92</v>
      </c>
      <c r="F141" s="290" t="s">
        <v>872</v>
      </c>
      <c r="G141" s="295" t="s">
        <v>792</v>
      </c>
      <c r="H141" s="290" t="s">
        <v>1379</v>
      </c>
      <c r="I141" s="290" t="s">
        <v>1380</v>
      </c>
      <c r="J141" s="285"/>
      <c r="K141" s="285"/>
      <c r="L141" s="327"/>
      <c r="AA141" s="361"/>
      <c r="AO141" s="361"/>
      <c r="BB141" s="361"/>
      <c r="BZ141" s="361"/>
      <c r="CA141" s="355">
        <v>3.7692307692307692</v>
      </c>
      <c r="CB141" s="295">
        <v>3.1538461538461537</v>
      </c>
      <c r="CC141" s="295"/>
      <c r="CD141" s="295"/>
      <c r="CE141" s="295">
        <v>4.0769230769230766</v>
      </c>
      <c r="CF141" s="295">
        <v>2.8461538461538463</v>
      </c>
      <c r="CG141" s="295"/>
      <c r="CH141" s="295"/>
      <c r="CI141" s="295"/>
      <c r="CJ141" s="295">
        <f t="shared" si="130"/>
        <v>3.4615384615384617</v>
      </c>
      <c r="CK141" s="295"/>
      <c r="CL141" s="295"/>
      <c r="CM141" s="295">
        <f t="shared" si="131"/>
        <v>3.4615384615384617</v>
      </c>
      <c r="CN141" s="295"/>
      <c r="CO141" s="295"/>
      <c r="CP141" s="361"/>
      <c r="CQ141" s="355">
        <v>2.75</v>
      </c>
      <c r="CR141" s="295">
        <v>2.9166666666666665</v>
      </c>
      <c r="CS141" s="295"/>
      <c r="CT141" s="295"/>
      <c r="CU141" s="295">
        <v>1.75</v>
      </c>
      <c r="CV141" s="295">
        <v>1.75</v>
      </c>
      <c r="CW141" s="295"/>
      <c r="CX141" s="295"/>
      <c r="CY141" s="295"/>
      <c r="CZ141" s="295">
        <f t="shared" si="126"/>
        <v>2.833333333333333</v>
      </c>
      <c r="DA141" s="295"/>
      <c r="DB141" s="295"/>
      <c r="DC141" s="295">
        <f t="shared" si="125"/>
        <v>1.75</v>
      </c>
      <c r="DD141" s="295"/>
      <c r="DE141" s="295"/>
      <c r="DF141" s="295">
        <f t="shared" si="127"/>
        <v>1.083333333333333</v>
      </c>
      <c r="DG141" s="361"/>
      <c r="DH141" s="295">
        <f t="shared" si="132"/>
        <v>0</v>
      </c>
      <c r="DI141" s="295">
        <f t="shared" si="133"/>
        <v>0</v>
      </c>
      <c r="DJ141" s="295">
        <f t="shared" si="128"/>
        <v>0</v>
      </c>
      <c r="DK141" s="295"/>
      <c r="DL141" s="295"/>
      <c r="DM141" s="295"/>
      <c r="DN141" s="295"/>
      <c r="DO141" s="295">
        <f t="shared" si="134"/>
        <v>0</v>
      </c>
      <c r="DP141" s="295">
        <f t="shared" si="135"/>
        <v>0</v>
      </c>
      <c r="DQ141" s="295">
        <f t="shared" si="136"/>
        <v>0</v>
      </c>
      <c r="DR141" s="295">
        <f t="shared" si="137"/>
        <v>0</v>
      </c>
      <c r="DS141" s="295">
        <f t="shared" si="129"/>
        <v>0</v>
      </c>
      <c r="DT141" s="295"/>
      <c r="DU141" s="295"/>
      <c r="DV141" s="295"/>
      <c r="DW141" s="295"/>
      <c r="DX141" s="295"/>
      <c r="DY141" s="295"/>
      <c r="DZ141" s="361"/>
      <c r="EA141" s="295">
        <f t="shared" si="138"/>
        <v>0</v>
      </c>
      <c r="EB141" s="295">
        <f t="shared" si="139"/>
        <v>0</v>
      </c>
      <c r="EC141" s="295"/>
      <c r="ED141" s="295"/>
      <c r="EE141" s="295">
        <f t="shared" si="140"/>
        <v>0</v>
      </c>
      <c r="EF141" s="295">
        <f t="shared" si="141"/>
        <v>0</v>
      </c>
      <c r="EG141" s="295">
        <f t="shared" si="142"/>
        <v>0</v>
      </c>
      <c r="EH141" s="295">
        <f t="shared" si="143"/>
        <v>0</v>
      </c>
      <c r="EI141" s="295"/>
      <c r="EJ141" s="295"/>
      <c r="EK141" s="295"/>
      <c r="EL141" s="295"/>
      <c r="EM141" s="295"/>
      <c r="EN141" s="290">
        <v>20</v>
      </c>
      <c r="EO141" s="290">
        <v>0</v>
      </c>
      <c r="EP141" s="290">
        <v>0</v>
      </c>
      <c r="EQ141" s="295"/>
      <c r="ER141" s="295"/>
      <c r="ES141" s="290">
        <v>20</v>
      </c>
      <c r="ET141" s="290">
        <v>0</v>
      </c>
      <c r="EU141" s="290">
        <v>0</v>
      </c>
      <c r="EW141" s="295"/>
      <c r="EX141" s="295"/>
      <c r="EY141" s="290">
        <v>20</v>
      </c>
      <c r="EZ141" s="290">
        <v>0</v>
      </c>
      <c r="FA141" s="290">
        <v>0</v>
      </c>
      <c r="FB141" s="290">
        <v>20</v>
      </c>
      <c r="FC141" s="290">
        <v>0</v>
      </c>
      <c r="FD141" s="290">
        <v>0</v>
      </c>
      <c r="FE141" s="290">
        <v>20</v>
      </c>
      <c r="FF141" s="290">
        <v>0</v>
      </c>
      <c r="FG141" s="290">
        <v>0</v>
      </c>
      <c r="FH141" s="290">
        <v>20</v>
      </c>
      <c r="FI141" s="290">
        <v>0</v>
      </c>
      <c r="FJ141" s="290">
        <v>0</v>
      </c>
      <c r="FX141" s="398"/>
    </row>
    <row r="142" spans="1:180">
      <c r="A142" s="289" t="s">
        <v>1153</v>
      </c>
      <c r="B142" s="300">
        <v>23</v>
      </c>
      <c r="C142" s="300">
        <v>23</v>
      </c>
      <c r="D142" s="290" t="s">
        <v>1245</v>
      </c>
      <c r="E142" s="295" t="s">
        <v>92</v>
      </c>
      <c r="F142" s="290" t="s">
        <v>872</v>
      </c>
      <c r="G142" s="295" t="s">
        <v>574</v>
      </c>
      <c r="H142" s="290" t="s">
        <v>1381</v>
      </c>
      <c r="I142" s="290" t="s">
        <v>1382</v>
      </c>
      <c r="J142" s="285"/>
      <c r="K142" s="285"/>
      <c r="L142" s="327"/>
      <c r="AA142" s="361"/>
      <c r="AO142" s="361"/>
      <c r="BB142" s="361"/>
      <c r="BZ142" s="361"/>
      <c r="CA142" s="355">
        <v>2.6923076923076925</v>
      </c>
      <c r="CB142" s="295">
        <v>3</v>
      </c>
      <c r="CC142" s="295"/>
      <c r="CD142" s="295"/>
      <c r="CE142" s="295">
        <v>2.8461538461538463</v>
      </c>
      <c r="CF142" s="295">
        <v>3.1538461538461537</v>
      </c>
      <c r="CG142" s="295"/>
      <c r="CH142" s="295"/>
      <c r="CI142" s="295"/>
      <c r="CJ142" s="295">
        <f t="shared" si="130"/>
        <v>2.8461538461538463</v>
      </c>
      <c r="CK142" s="295"/>
      <c r="CL142" s="295"/>
      <c r="CM142" s="295">
        <f t="shared" si="131"/>
        <v>3</v>
      </c>
      <c r="CN142" s="295"/>
      <c r="CO142" s="295"/>
      <c r="CP142" s="361"/>
      <c r="CQ142" s="355">
        <v>3.9090909090909092</v>
      </c>
      <c r="CR142" s="295">
        <v>3.25</v>
      </c>
      <c r="CS142" s="295"/>
      <c r="CT142" s="295"/>
      <c r="CU142" s="295">
        <v>3.3333333333333335</v>
      </c>
      <c r="CV142" s="295">
        <v>3.6666666666666665</v>
      </c>
      <c r="CW142" s="295"/>
      <c r="CX142" s="295"/>
      <c r="CY142" s="295"/>
      <c r="CZ142" s="295">
        <f t="shared" si="126"/>
        <v>3.5795454545454546</v>
      </c>
      <c r="DA142" s="295"/>
      <c r="DB142" s="295"/>
      <c r="DC142" s="295">
        <f t="shared" si="125"/>
        <v>3.5</v>
      </c>
      <c r="DD142" s="295"/>
      <c r="DE142" s="295"/>
      <c r="DF142" s="295">
        <f t="shared" si="127"/>
        <v>7.9545454545454586E-2</v>
      </c>
      <c r="DG142" s="361"/>
      <c r="DH142" s="295">
        <f t="shared" si="132"/>
        <v>0</v>
      </c>
      <c r="DI142" s="295">
        <f t="shared" si="133"/>
        <v>0</v>
      </c>
      <c r="DJ142" s="295">
        <f t="shared" si="128"/>
        <v>0</v>
      </c>
      <c r="DK142" s="295"/>
      <c r="DL142" s="295"/>
      <c r="DM142" s="295"/>
      <c r="DN142" s="295"/>
      <c r="DO142" s="295">
        <f t="shared" si="134"/>
        <v>0</v>
      </c>
      <c r="DP142" s="295">
        <f t="shared" si="135"/>
        <v>0</v>
      </c>
      <c r="DQ142" s="295">
        <f t="shared" si="136"/>
        <v>0</v>
      </c>
      <c r="DR142" s="295">
        <f t="shared" si="137"/>
        <v>0</v>
      </c>
      <c r="DS142" s="295">
        <f t="shared" si="129"/>
        <v>0</v>
      </c>
      <c r="DT142" s="295"/>
      <c r="DU142" s="295"/>
      <c r="DV142" s="295"/>
      <c r="DW142" s="295"/>
      <c r="DX142" s="295"/>
      <c r="DY142" s="295"/>
      <c r="DZ142" s="361"/>
      <c r="EA142" s="295">
        <f t="shared" si="138"/>
        <v>0</v>
      </c>
      <c r="EB142" s="295">
        <f t="shared" si="139"/>
        <v>0</v>
      </c>
      <c r="EC142" s="295"/>
      <c r="ED142" s="295"/>
      <c r="EE142" s="295">
        <f t="shared" si="140"/>
        <v>0</v>
      </c>
      <c r="EF142" s="295">
        <f t="shared" si="141"/>
        <v>0</v>
      </c>
      <c r="EG142" s="295">
        <f t="shared" si="142"/>
        <v>0</v>
      </c>
      <c r="EH142" s="295">
        <f t="shared" si="143"/>
        <v>0</v>
      </c>
      <c r="EI142" s="295"/>
      <c r="EJ142" s="295"/>
      <c r="EK142" s="295"/>
      <c r="EL142" s="295"/>
      <c r="EM142" s="295"/>
      <c r="EN142" s="290">
        <v>20</v>
      </c>
      <c r="EO142" s="290">
        <v>0</v>
      </c>
      <c r="EP142" s="290">
        <v>0</v>
      </c>
      <c r="EQ142" s="295"/>
      <c r="ER142" s="295"/>
      <c r="ES142" s="290">
        <v>20</v>
      </c>
      <c r="ET142" s="290">
        <v>0</v>
      </c>
      <c r="EU142" s="290">
        <v>0</v>
      </c>
      <c r="EW142" s="295"/>
      <c r="EX142" s="295"/>
      <c r="EY142" s="290">
        <v>20</v>
      </c>
      <c r="EZ142" s="290">
        <v>0</v>
      </c>
      <c r="FA142" s="290">
        <v>0</v>
      </c>
      <c r="FB142" s="290">
        <v>20</v>
      </c>
      <c r="FC142" s="290">
        <v>0</v>
      </c>
      <c r="FD142" s="290">
        <v>0</v>
      </c>
      <c r="FE142" s="290">
        <v>20</v>
      </c>
      <c r="FF142" s="290">
        <v>0</v>
      </c>
      <c r="FG142" s="290">
        <v>0</v>
      </c>
      <c r="FH142" s="290">
        <v>20</v>
      </c>
      <c r="FI142" s="290">
        <v>0</v>
      </c>
      <c r="FJ142" s="290">
        <v>0</v>
      </c>
      <c r="FX142" s="398"/>
    </row>
    <row r="143" spans="1:180" s="312" customFormat="1" ht="14" thickBot="1">
      <c r="A143" s="304" t="s">
        <v>1153</v>
      </c>
      <c r="B143" s="321">
        <v>24</v>
      </c>
      <c r="C143" s="321">
        <v>24</v>
      </c>
      <c r="D143" s="312" t="s">
        <v>1348</v>
      </c>
      <c r="E143" s="317" t="s">
        <v>92</v>
      </c>
      <c r="F143" s="312" t="s">
        <v>872</v>
      </c>
      <c r="G143" s="317" t="s">
        <v>803</v>
      </c>
      <c r="H143" s="312" t="s">
        <v>1383</v>
      </c>
      <c r="I143" s="312" t="s">
        <v>1384</v>
      </c>
      <c r="L143" s="330"/>
      <c r="M143" s="344"/>
      <c r="N143" s="304"/>
      <c r="AA143" s="363"/>
      <c r="AB143" s="350"/>
      <c r="AO143" s="363"/>
      <c r="AP143" s="350"/>
      <c r="BB143" s="363"/>
      <c r="BC143" s="350"/>
      <c r="BK143" s="330"/>
      <c r="BL143" s="350"/>
      <c r="BZ143" s="363"/>
      <c r="CA143" s="356">
        <v>4.1538461538461542</v>
      </c>
      <c r="CB143" s="317">
        <v>3.6923076923076925</v>
      </c>
      <c r="CC143" s="317"/>
      <c r="CD143" s="317"/>
      <c r="CE143" s="317">
        <v>4.384615384615385</v>
      </c>
      <c r="CF143" s="317">
        <v>4.1538461538461542</v>
      </c>
      <c r="CG143" s="317"/>
      <c r="CH143" s="317"/>
      <c r="CI143" s="317"/>
      <c r="CJ143" s="317">
        <f t="shared" si="130"/>
        <v>3.9230769230769234</v>
      </c>
      <c r="CK143" s="317"/>
      <c r="CL143" s="317"/>
      <c r="CM143" s="317">
        <f t="shared" si="131"/>
        <v>4.2692307692307701</v>
      </c>
      <c r="CN143" s="317"/>
      <c r="CO143" s="317"/>
      <c r="CP143" s="363"/>
      <c r="CQ143" s="356">
        <v>4.416666666666667</v>
      </c>
      <c r="CR143" s="317">
        <v>5</v>
      </c>
      <c r="CS143" s="317"/>
      <c r="CT143" s="317"/>
      <c r="CU143" s="317">
        <v>5.916666666666667</v>
      </c>
      <c r="CV143" s="317">
        <v>3.75</v>
      </c>
      <c r="CW143" s="317"/>
      <c r="CX143" s="317"/>
      <c r="CY143" s="317"/>
      <c r="CZ143" s="317">
        <f t="shared" si="126"/>
        <v>4.7083333333333339</v>
      </c>
      <c r="DA143" s="317"/>
      <c r="DB143" s="317"/>
      <c r="DC143" s="317">
        <f t="shared" si="125"/>
        <v>4.8333333333333339</v>
      </c>
      <c r="DD143" s="317"/>
      <c r="DE143" s="317"/>
      <c r="DF143" s="317">
        <f t="shared" si="127"/>
        <v>-0.125</v>
      </c>
      <c r="DG143" s="363"/>
      <c r="DH143" s="317">
        <f t="shared" si="132"/>
        <v>0</v>
      </c>
      <c r="DI143" s="317">
        <f t="shared" si="133"/>
        <v>0</v>
      </c>
      <c r="DJ143" s="317">
        <f t="shared" si="128"/>
        <v>0</v>
      </c>
      <c r="DK143" s="317"/>
      <c r="DL143" s="317"/>
      <c r="DM143" s="317"/>
      <c r="DN143" s="317"/>
      <c r="DO143" s="317">
        <f t="shared" si="134"/>
        <v>0</v>
      </c>
      <c r="DP143" s="317">
        <f t="shared" si="135"/>
        <v>0</v>
      </c>
      <c r="DQ143" s="317">
        <f t="shared" si="136"/>
        <v>0</v>
      </c>
      <c r="DR143" s="317">
        <f t="shared" si="137"/>
        <v>0</v>
      </c>
      <c r="DS143" s="317">
        <f t="shared" si="129"/>
        <v>0</v>
      </c>
      <c r="DT143" s="317"/>
      <c r="DU143" s="317"/>
      <c r="DV143" s="317"/>
      <c r="DW143" s="317"/>
      <c r="DX143" s="317"/>
      <c r="DY143" s="317"/>
      <c r="DZ143" s="363"/>
      <c r="EA143" s="317">
        <f t="shared" si="138"/>
        <v>0</v>
      </c>
      <c r="EB143" s="317">
        <f t="shared" si="139"/>
        <v>0</v>
      </c>
      <c r="EC143" s="317"/>
      <c r="ED143" s="317"/>
      <c r="EE143" s="317">
        <f t="shared" si="140"/>
        <v>0</v>
      </c>
      <c r="EF143" s="317">
        <f t="shared" si="141"/>
        <v>0</v>
      </c>
      <c r="EG143" s="317">
        <f t="shared" si="142"/>
        <v>0</v>
      </c>
      <c r="EH143" s="317">
        <f t="shared" si="143"/>
        <v>0</v>
      </c>
      <c r="EI143" s="317"/>
      <c r="EJ143" s="317"/>
      <c r="EK143" s="317"/>
      <c r="EL143" s="317"/>
      <c r="EM143" s="317"/>
      <c r="EN143" s="312">
        <v>20</v>
      </c>
      <c r="EO143" s="312">
        <v>0</v>
      </c>
      <c r="EP143" s="312">
        <v>0</v>
      </c>
      <c r="EQ143" s="317"/>
      <c r="ER143" s="317"/>
      <c r="ES143" s="312">
        <v>20</v>
      </c>
      <c r="ET143" s="312">
        <v>0</v>
      </c>
      <c r="EU143" s="312">
        <v>0</v>
      </c>
      <c r="EW143" s="317"/>
      <c r="EX143" s="317"/>
      <c r="EY143" s="312">
        <v>20</v>
      </c>
      <c r="EZ143" s="312">
        <v>0</v>
      </c>
      <c r="FA143" s="312">
        <v>0</v>
      </c>
      <c r="FB143" s="312">
        <v>20</v>
      </c>
      <c r="FC143" s="312">
        <v>0</v>
      </c>
      <c r="FD143" s="312">
        <v>0</v>
      </c>
      <c r="FE143" s="312">
        <v>20</v>
      </c>
      <c r="FF143" s="312">
        <v>0</v>
      </c>
      <c r="FG143" s="312">
        <v>0</v>
      </c>
      <c r="FH143" s="312">
        <v>20</v>
      </c>
      <c r="FI143" s="312">
        <v>0</v>
      </c>
      <c r="FJ143" s="312">
        <v>0</v>
      </c>
      <c r="FX143" s="399"/>
    </row>
    <row r="144" spans="1:180" s="285" customFormat="1">
      <c r="A144" s="284" t="s">
        <v>1131</v>
      </c>
      <c r="B144" s="313">
        <v>1</v>
      </c>
      <c r="C144" s="313">
        <v>1</v>
      </c>
      <c r="D144" s="285" t="s">
        <v>1375</v>
      </c>
      <c r="E144" s="302"/>
      <c r="F144" s="302" t="s">
        <v>872</v>
      </c>
      <c r="G144" s="302"/>
      <c r="H144" s="285" t="s">
        <v>1472</v>
      </c>
      <c r="I144" s="285" t="s">
        <v>1473</v>
      </c>
      <c r="L144" s="327"/>
      <c r="M144" s="342"/>
      <c r="N144" s="284"/>
      <c r="AA144" s="360"/>
      <c r="AB144" s="348"/>
      <c r="AO144" s="360"/>
      <c r="AP144" s="348"/>
      <c r="BB144" s="360"/>
      <c r="BC144" s="348"/>
      <c r="BK144" s="327"/>
      <c r="BL144" s="348"/>
      <c r="BZ144" s="360"/>
      <c r="CA144" s="354">
        <v>3.7692307692307692</v>
      </c>
      <c r="CB144" s="302">
        <v>4</v>
      </c>
      <c r="CC144" s="302"/>
      <c r="CD144" s="302"/>
      <c r="CE144" s="302">
        <v>3.4615384615384617</v>
      </c>
      <c r="CF144" s="302">
        <v>4.3076923076923075</v>
      </c>
      <c r="CG144" s="302"/>
      <c r="CH144" s="302"/>
      <c r="CI144" s="302"/>
      <c r="CJ144" s="302">
        <f t="shared" si="130"/>
        <v>3.8846153846153846</v>
      </c>
      <c r="CK144" s="302"/>
      <c r="CL144" s="302"/>
      <c r="CM144" s="302">
        <f t="shared" si="131"/>
        <v>3.8846153846153846</v>
      </c>
      <c r="CN144" s="302"/>
      <c r="CO144" s="302"/>
      <c r="CP144" s="360"/>
      <c r="CQ144" s="354"/>
      <c r="CR144" s="302"/>
      <c r="CS144" s="302"/>
      <c r="CT144" s="302"/>
      <c r="CU144" s="302"/>
      <c r="CV144" s="302"/>
      <c r="CW144" s="302"/>
      <c r="CX144" s="302"/>
      <c r="CY144" s="302"/>
      <c r="CZ144" s="302"/>
      <c r="DA144" s="302"/>
      <c r="DB144" s="302"/>
      <c r="DC144" s="302"/>
      <c r="DD144" s="302"/>
      <c r="DE144" s="302"/>
      <c r="DF144" s="302"/>
      <c r="DG144" s="360"/>
      <c r="DH144" s="302">
        <f t="shared" si="132"/>
        <v>0</v>
      </c>
      <c r="DI144" s="302">
        <f t="shared" si="133"/>
        <v>0</v>
      </c>
      <c r="DJ144" s="302">
        <f t="shared" ref="DJ144:DJ179" si="144">AVERAGE(DH144:DI144)</f>
        <v>0</v>
      </c>
      <c r="DK144" s="302"/>
      <c r="DL144" s="302"/>
      <c r="DM144" s="302"/>
      <c r="DN144" s="302"/>
      <c r="DO144" s="302">
        <f t="shared" si="134"/>
        <v>0</v>
      </c>
      <c r="DP144" s="302">
        <f t="shared" si="135"/>
        <v>0</v>
      </c>
      <c r="DQ144" s="302">
        <f t="shared" si="136"/>
        <v>0</v>
      </c>
      <c r="DR144" s="302">
        <f t="shared" si="137"/>
        <v>0</v>
      </c>
      <c r="DS144" s="302">
        <f t="shared" ref="DS144:DS179" si="145">AVERAGE(DO144:DR144)</f>
        <v>0</v>
      </c>
      <c r="DT144" s="302"/>
      <c r="DU144" s="302"/>
      <c r="DV144" s="302"/>
      <c r="DW144" s="302"/>
      <c r="DX144" s="302"/>
      <c r="DY144" s="302"/>
      <c r="DZ144" s="360"/>
      <c r="EA144" s="302">
        <f t="shared" si="138"/>
        <v>0</v>
      </c>
      <c r="EB144" s="302">
        <f t="shared" si="139"/>
        <v>0</v>
      </c>
      <c r="EC144" s="302"/>
      <c r="ED144" s="302"/>
      <c r="EE144" s="302">
        <f t="shared" si="140"/>
        <v>0</v>
      </c>
      <c r="EF144" s="302">
        <f t="shared" si="141"/>
        <v>0</v>
      </c>
      <c r="EG144" s="302">
        <f t="shared" si="142"/>
        <v>0</v>
      </c>
      <c r="EH144" s="302">
        <f t="shared" si="143"/>
        <v>0</v>
      </c>
      <c r="EI144" s="302"/>
      <c r="EJ144" s="302"/>
      <c r="EK144" s="302"/>
      <c r="EL144" s="302"/>
      <c r="EM144" s="302"/>
      <c r="EN144" s="285">
        <v>20</v>
      </c>
      <c r="EO144" s="285">
        <v>0</v>
      </c>
      <c r="EP144" s="285">
        <v>0</v>
      </c>
      <c r="EQ144" s="302"/>
      <c r="ER144" s="302"/>
      <c r="ES144" s="285">
        <v>20</v>
      </c>
      <c r="ET144" s="285">
        <v>0</v>
      </c>
      <c r="EU144" s="285">
        <v>0</v>
      </c>
      <c r="EW144" s="302"/>
      <c r="EX144" s="302"/>
      <c r="EY144" s="285">
        <v>20</v>
      </c>
      <c r="EZ144" s="285">
        <v>0</v>
      </c>
      <c r="FA144" s="285">
        <v>0</v>
      </c>
      <c r="FB144" s="285">
        <v>20</v>
      </c>
      <c r="FC144" s="285">
        <v>0</v>
      </c>
      <c r="FD144" s="285">
        <v>0</v>
      </c>
      <c r="FE144" s="285">
        <v>20</v>
      </c>
      <c r="FF144" s="285">
        <v>0</v>
      </c>
      <c r="FG144" s="285">
        <v>0</v>
      </c>
      <c r="FH144" s="285">
        <v>20</v>
      </c>
      <c r="FI144" s="285">
        <v>0</v>
      </c>
      <c r="FJ144" s="285">
        <v>0</v>
      </c>
      <c r="FX144" s="397"/>
    </row>
    <row r="145" spans="1:180">
      <c r="A145" s="289" t="s">
        <v>1131</v>
      </c>
      <c r="B145" s="300">
        <v>2</v>
      </c>
      <c r="C145" s="300">
        <v>2</v>
      </c>
      <c r="D145" s="290" t="s">
        <v>1385</v>
      </c>
      <c r="E145" s="295"/>
      <c r="F145" s="295" t="s">
        <v>872</v>
      </c>
      <c r="G145" s="295"/>
      <c r="H145" s="290" t="s">
        <v>1474</v>
      </c>
      <c r="I145" s="290" t="s">
        <v>1475</v>
      </c>
      <c r="J145" s="285"/>
      <c r="K145" s="285"/>
      <c r="L145" s="327"/>
      <c r="AA145" s="361"/>
      <c r="AO145" s="361"/>
      <c r="BB145" s="361"/>
      <c r="BZ145" s="361"/>
      <c r="CA145" s="355">
        <v>2.3846153846153846</v>
      </c>
      <c r="CB145" s="295">
        <v>1.6153846153846154</v>
      </c>
      <c r="CC145" s="295"/>
      <c r="CD145" s="295"/>
      <c r="CE145" s="295">
        <v>1.8461538461538463</v>
      </c>
      <c r="CF145" s="295">
        <v>1.5384615384615385</v>
      </c>
      <c r="CG145" s="295"/>
      <c r="CH145" s="295"/>
      <c r="CI145" s="295"/>
      <c r="CJ145" s="295">
        <f t="shared" si="130"/>
        <v>2</v>
      </c>
      <c r="CK145" s="295"/>
      <c r="CL145" s="295"/>
      <c r="CM145" s="295">
        <f t="shared" si="131"/>
        <v>1.6923076923076925</v>
      </c>
      <c r="CN145" s="295"/>
      <c r="CO145" s="295"/>
      <c r="CP145" s="361"/>
      <c r="CQ145" s="355"/>
      <c r="CR145" s="295"/>
      <c r="CS145" s="295"/>
      <c r="CT145" s="295"/>
      <c r="CU145" s="295"/>
      <c r="CV145" s="295"/>
      <c r="CW145" s="295"/>
      <c r="CX145" s="295"/>
      <c r="CY145" s="295"/>
      <c r="CZ145" s="295"/>
      <c r="DA145" s="295"/>
      <c r="DB145" s="295"/>
      <c r="DC145" s="295"/>
      <c r="DD145" s="295"/>
      <c r="DE145" s="295"/>
      <c r="DF145" s="295"/>
      <c r="DG145" s="361"/>
      <c r="DH145" s="295">
        <f t="shared" si="132"/>
        <v>0</v>
      </c>
      <c r="DI145" s="295">
        <f t="shared" si="133"/>
        <v>0</v>
      </c>
      <c r="DJ145" s="295">
        <f t="shared" si="144"/>
        <v>0</v>
      </c>
      <c r="DK145" s="295"/>
      <c r="DL145" s="295"/>
      <c r="DM145" s="295"/>
      <c r="DN145" s="295"/>
      <c r="DO145" s="295">
        <f t="shared" si="134"/>
        <v>0</v>
      </c>
      <c r="DP145" s="295">
        <f t="shared" si="135"/>
        <v>0</v>
      </c>
      <c r="DQ145" s="295">
        <f t="shared" si="136"/>
        <v>0</v>
      </c>
      <c r="DR145" s="295">
        <f t="shared" si="137"/>
        <v>0</v>
      </c>
      <c r="DS145" s="295">
        <f t="shared" si="145"/>
        <v>0</v>
      </c>
      <c r="DT145" s="295"/>
      <c r="DU145" s="295"/>
      <c r="DV145" s="295"/>
      <c r="DW145" s="295"/>
      <c r="DX145" s="295"/>
      <c r="DY145" s="295"/>
      <c r="DZ145" s="361"/>
      <c r="EA145" s="295">
        <f t="shared" si="138"/>
        <v>0</v>
      </c>
      <c r="EB145" s="295">
        <f t="shared" si="139"/>
        <v>0</v>
      </c>
      <c r="EC145" s="295"/>
      <c r="ED145" s="295"/>
      <c r="EE145" s="295">
        <f t="shared" si="140"/>
        <v>0</v>
      </c>
      <c r="EF145" s="295">
        <f t="shared" si="141"/>
        <v>0</v>
      </c>
      <c r="EG145" s="295">
        <f t="shared" si="142"/>
        <v>0</v>
      </c>
      <c r="EH145" s="295">
        <f t="shared" si="143"/>
        <v>0</v>
      </c>
      <c r="EI145" s="295"/>
      <c r="EJ145" s="295"/>
      <c r="EK145" s="295"/>
      <c r="EL145" s="295"/>
      <c r="EM145" s="295"/>
      <c r="EN145" s="290">
        <v>20</v>
      </c>
      <c r="EO145" s="290">
        <v>0</v>
      </c>
      <c r="EP145" s="290">
        <v>0</v>
      </c>
      <c r="EQ145" s="295"/>
      <c r="ER145" s="295"/>
      <c r="ES145" s="290">
        <v>20</v>
      </c>
      <c r="ET145" s="290">
        <v>0</v>
      </c>
      <c r="EU145" s="290">
        <v>0</v>
      </c>
      <c r="EW145" s="295"/>
      <c r="EX145" s="295"/>
      <c r="EY145" s="290">
        <v>20</v>
      </c>
      <c r="EZ145" s="290">
        <v>0</v>
      </c>
      <c r="FA145" s="290">
        <v>0</v>
      </c>
      <c r="FB145" s="290">
        <v>20</v>
      </c>
      <c r="FC145" s="290">
        <v>0</v>
      </c>
      <c r="FD145" s="290">
        <v>0</v>
      </c>
      <c r="FE145" s="290">
        <v>20</v>
      </c>
      <c r="FF145" s="290">
        <v>0</v>
      </c>
      <c r="FG145" s="290">
        <v>0</v>
      </c>
      <c r="FH145" s="290">
        <v>20</v>
      </c>
      <c r="FI145" s="290">
        <v>0</v>
      </c>
      <c r="FJ145" s="290">
        <v>0</v>
      </c>
      <c r="FX145" s="398"/>
    </row>
    <row r="146" spans="1:180">
      <c r="A146" s="289" t="s">
        <v>1131</v>
      </c>
      <c r="B146" s="300">
        <v>3</v>
      </c>
      <c r="C146" s="300">
        <v>3</v>
      </c>
      <c r="D146" s="290" t="s">
        <v>1386</v>
      </c>
      <c r="E146" s="295"/>
      <c r="F146" s="295" t="s">
        <v>872</v>
      </c>
      <c r="G146" s="295"/>
      <c r="H146" s="290" t="s">
        <v>1476</v>
      </c>
      <c r="I146" s="290" t="s">
        <v>1477</v>
      </c>
      <c r="J146" s="285"/>
      <c r="K146" s="285"/>
      <c r="L146" s="327"/>
      <c r="AA146" s="361"/>
      <c r="AO146" s="361"/>
      <c r="BB146" s="361"/>
      <c r="BZ146" s="361"/>
      <c r="CA146" s="355">
        <v>2.1538461538461537</v>
      </c>
      <c r="CB146" s="295">
        <v>2</v>
      </c>
      <c r="CC146" s="295"/>
      <c r="CD146" s="295"/>
      <c r="CE146" s="295">
        <v>2.5384615384615383</v>
      </c>
      <c r="CF146" s="295">
        <v>2.1538461538461537</v>
      </c>
      <c r="CG146" s="295"/>
      <c r="CH146" s="295"/>
      <c r="CI146" s="295"/>
      <c r="CJ146" s="295">
        <f t="shared" si="130"/>
        <v>2.0769230769230766</v>
      </c>
      <c r="CK146" s="295"/>
      <c r="CL146" s="295"/>
      <c r="CM146" s="295">
        <f t="shared" si="131"/>
        <v>2.3461538461538458</v>
      </c>
      <c r="CN146" s="295"/>
      <c r="CO146" s="295"/>
      <c r="CP146" s="361"/>
      <c r="CQ146" s="355"/>
      <c r="CR146" s="295"/>
      <c r="CS146" s="295"/>
      <c r="CT146" s="295"/>
      <c r="CU146" s="295"/>
      <c r="CV146" s="295"/>
      <c r="CW146" s="295"/>
      <c r="CX146" s="295"/>
      <c r="CY146" s="295"/>
      <c r="CZ146" s="295"/>
      <c r="DA146" s="295"/>
      <c r="DB146" s="295"/>
      <c r="DC146" s="295"/>
      <c r="DD146" s="295"/>
      <c r="DE146" s="295"/>
      <c r="DF146" s="295"/>
      <c r="DG146" s="361"/>
      <c r="DH146" s="295">
        <f t="shared" si="132"/>
        <v>0</v>
      </c>
      <c r="DI146" s="295">
        <f t="shared" si="133"/>
        <v>0</v>
      </c>
      <c r="DJ146" s="295">
        <f t="shared" si="144"/>
        <v>0</v>
      </c>
      <c r="DK146" s="295"/>
      <c r="DL146" s="295"/>
      <c r="DM146" s="295"/>
      <c r="DN146" s="295"/>
      <c r="DO146" s="295">
        <f t="shared" si="134"/>
        <v>0</v>
      </c>
      <c r="DP146" s="295">
        <f t="shared" si="135"/>
        <v>0</v>
      </c>
      <c r="DQ146" s="295">
        <f t="shared" si="136"/>
        <v>0</v>
      </c>
      <c r="DR146" s="295">
        <f t="shared" si="137"/>
        <v>0</v>
      </c>
      <c r="DS146" s="295">
        <f t="shared" si="145"/>
        <v>0</v>
      </c>
      <c r="DT146" s="295"/>
      <c r="DU146" s="295"/>
      <c r="DV146" s="295"/>
      <c r="DW146" s="295"/>
      <c r="DX146" s="295"/>
      <c r="DY146" s="295"/>
      <c r="DZ146" s="361"/>
      <c r="EA146" s="295">
        <f t="shared" si="138"/>
        <v>0</v>
      </c>
      <c r="EB146" s="295">
        <f t="shared" si="139"/>
        <v>0</v>
      </c>
      <c r="EC146" s="295"/>
      <c r="ED146" s="295"/>
      <c r="EE146" s="295">
        <f t="shared" si="140"/>
        <v>0</v>
      </c>
      <c r="EF146" s="295">
        <f t="shared" si="141"/>
        <v>0</v>
      </c>
      <c r="EG146" s="295">
        <f t="shared" si="142"/>
        <v>0</v>
      </c>
      <c r="EH146" s="295">
        <f t="shared" si="143"/>
        <v>0</v>
      </c>
      <c r="EI146" s="295"/>
      <c r="EJ146" s="295"/>
      <c r="EK146" s="295"/>
      <c r="EL146" s="295"/>
      <c r="EM146" s="295"/>
      <c r="EN146" s="290">
        <v>20</v>
      </c>
      <c r="EO146" s="290">
        <v>0</v>
      </c>
      <c r="EP146" s="290">
        <v>0</v>
      </c>
      <c r="EQ146" s="295"/>
      <c r="ER146" s="295"/>
      <c r="ES146" s="290">
        <v>20</v>
      </c>
      <c r="ET146" s="290">
        <v>0</v>
      </c>
      <c r="EU146" s="290">
        <v>0</v>
      </c>
      <c r="EW146" s="295"/>
      <c r="EX146" s="295"/>
      <c r="EY146" s="290">
        <v>20</v>
      </c>
      <c r="EZ146" s="290">
        <v>0</v>
      </c>
      <c r="FA146" s="290">
        <v>0</v>
      </c>
      <c r="FB146" s="290">
        <v>20</v>
      </c>
      <c r="FC146" s="290">
        <v>0</v>
      </c>
      <c r="FD146" s="290">
        <v>0</v>
      </c>
      <c r="FE146" s="290">
        <v>20</v>
      </c>
      <c r="FF146" s="290">
        <v>0</v>
      </c>
      <c r="FG146" s="290">
        <v>0</v>
      </c>
      <c r="FH146" s="290">
        <v>20</v>
      </c>
      <c r="FI146" s="290">
        <v>0</v>
      </c>
      <c r="FJ146" s="290">
        <v>0</v>
      </c>
      <c r="FX146" s="398"/>
    </row>
    <row r="147" spans="1:180">
      <c r="A147" s="289" t="s">
        <v>1131</v>
      </c>
      <c r="B147" s="300">
        <v>4</v>
      </c>
      <c r="C147" s="300">
        <v>4</v>
      </c>
      <c r="D147" s="290" t="s">
        <v>1387</v>
      </c>
      <c r="E147" s="295"/>
      <c r="F147" s="295" t="s">
        <v>872</v>
      </c>
      <c r="G147" s="295"/>
      <c r="H147" s="290" t="s">
        <v>1478</v>
      </c>
      <c r="I147" s="290" t="s">
        <v>1479</v>
      </c>
      <c r="J147" s="285"/>
      <c r="K147" s="285"/>
      <c r="L147" s="327"/>
      <c r="AA147" s="361"/>
      <c r="AO147" s="361"/>
      <c r="BB147" s="361"/>
      <c r="BZ147" s="361"/>
      <c r="CA147" s="355">
        <v>2.8461538461538463</v>
      </c>
      <c r="CB147" s="295">
        <v>2.4615384615384617</v>
      </c>
      <c r="CC147" s="295"/>
      <c r="CD147" s="295"/>
      <c r="CE147" s="295">
        <v>3.1538461538461537</v>
      </c>
      <c r="CF147" s="295">
        <v>2.6923076923076925</v>
      </c>
      <c r="CG147" s="295"/>
      <c r="CH147" s="295"/>
      <c r="CI147" s="295"/>
      <c r="CJ147" s="295">
        <f t="shared" si="130"/>
        <v>2.6538461538461542</v>
      </c>
      <c r="CK147" s="295"/>
      <c r="CL147" s="295"/>
      <c r="CM147" s="295">
        <f t="shared" si="131"/>
        <v>2.9230769230769234</v>
      </c>
      <c r="CN147" s="295"/>
      <c r="CO147" s="295"/>
      <c r="CP147" s="361"/>
      <c r="CQ147" s="355"/>
      <c r="CR147" s="295"/>
      <c r="CS147" s="295"/>
      <c r="CT147" s="295"/>
      <c r="CU147" s="295"/>
      <c r="CV147" s="295"/>
      <c r="CW147" s="295"/>
      <c r="CX147" s="295"/>
      <c r="CY147" s="295"/>
      <c r="CZ147" s="295"/>
      <c r="DA147" s="295"/>
      <c r="DB147" s="295"/>
      <c r="DC147" s="295"/>
      <c r="DD147" s="295"/>
      <c r="DE147" s="295"/>
      <c r="DF147" s="295"/>
      <c r="DG147" s="361"/>
      <c r="DH147" s="295">
        <f t="shared" si="132"/>
        <v>0</v>
      </c>
      <c r="DI147" s="295">
        <f t="shared" si="133"/>
        <v>0</v>
      </c>
      <c r="DJ147" s="295">
        <f t="shared" si="144"/>
        <v>0</v>
      </c>
      <c r="DK147" s="295"/>
      <c r="DL147" s="295"/>
      <c r="DM147" s="295"/>
      <c r="DN147" s="295"/>
      <c r="DO147" s="295">
        <f t="shared" si="134"/>
        <v>0</v>
      </c>
      <c r="DP147" s="295">
        <f t="shared" si="135"/>
        <v>0</v>
      </c>
      <c r="DQ147" s="295">
        <f t="shared" si="136"/>
        <v>0</v>
      </c>
      <c r="DR147" s="295">
        <f t="shared" si="137"/>
        <v>0</v>
      </c>
      <c r="DS147" s="295">
        <f t="shared" si="145"/>
        <v>0</v>
      </c>
      <c r="DT147" s="295"/>
      <c r="DU147" s="295"/>
      <c r="DV147" s="295"/>
      <c r="DW147" s="295"/>
      <c r="DX147" s="295"/>
      <c r="DY147" s="295"/>
      <c r="DZ147" s="361"/>
      <c r="EA147" s="295">
        <f t="shared" si="138"/>
        <v>0</v>
      </c>
      <c r="EB147" s="295">
        <f t="shared" si="139"/>
        <v>0</v>
      </c>
      <c r="EC147" s="295"/>
      <c r="ED147" s="295"/>
      <c r="EE147" s="295">
        <f t="shared" si="140"/>
        <v>0</v>
      </c>
      <c r="EF147" s="295">
        <f t="shared" si="141"/>
        <v>0</v>
      </c>
      <c r="EG147" s="295">
        <f t="shared" si="142"/>
        <v>0</v>
      </c>
      <c r="EH147" s="295">
        <f t="shared" si="143"/>
        <v>0</v>
      </c>
      <c r="EI147" s="295"/>
      <c r="EJ147" s="295"/>
      <c r="EK147" s="295"/>
      <c r="EL147" s="295"/>
      <c r="EM147" s="295"/>
      <c r="EN147" s="290">
        <v>20</v>
      </c>
      <c r="EO147" s="290">
        <v>0</v>
      </c>
      <c r="EP147" s="290">
        <v>0</v>
      </c>
      <c r="EQ147" s="295"/>
      <c r="ER147" s="295"/>
      <c r="ES147" s="290">
        <v>20</v>
      </c>
      <c r="ET147" s="290">
        <v>0</v>
      </c>
      <c r="EU147" s="290">
        <v>0</v>
      </c>
      <c r="EW147" s="295"/>
      <c r="EX147" s="295"/>
      <c r="EY147" s="290">
        <v>20</v>
      </c>
      <c r="EZ147" s="290">
        <v>0</v>
      </c>
      <c r="FA147" s="290">
        <v>0</v>
      </c>
      <c r="FB147" s="290">
        <v>20</v>
      </c>
      <c r="FC147" s="290">
        <v>0</v>
      </c>
      <c r="FD147" s="290">
        <v>0</v>
      </c>
      <c r="FE147" s="290">
        <v>20</v>
      </c>
      <c r="FF147" s="290">
        <v>0</v>
      </c>
      <c r="FG147" s="290">
        <v>0</v>
      </c>
      <c r="FH147" s="290">
        <v>20</v>
      </c>
      <c r="FI147" s="290">
        <v>0</v>
      </c>
      <c r="FJ147" s="290">
        <v>0</v>
      </c>
      <c r="FX147" s="398"/>
    </row>
    <row r="148" spans="1:180">
      <c r="A148" s="289" t="s">
        <v>1131</v>
      </c>
      <c r="B148" s="300">
        <v>5</v>
      </c>
      <c r="C148" s="300">
        <v>5</v>
      </c>
      <c r="D148" s="290" t="s">
        <v>1388</v>
      </c>
      <c r="E148" s="295"/>
      <c r="F148" s="295" t="s">
        <v>872</v>
      </c>
      <c r="G148" s="295"/>
      <c r="H148" s="290" t="s">
        <v>1480</v>
      </c>
      <c r="I148" s="290" t="s">
        <v>1481</v>
      </c>
      <c r="J148" s="285"/>
      <c r="K148" s="285"/>
      <c r="L148" s="327"/>
      <c r="AA148" s="361"/>
      <c r="AO148" s="361"/>
      <c r="BB148" s="361"/>
      <c r="BZ148" s="361"/>
      <c r="CA148" s="355">
        <v>3.6153846153846154</v>
      </c>
      <c r="CB148" s="295">
        <v>4.0769230769230766</v>
      </c>
      <c r="CC148" s="295"/>
      <c r="CD148" s="295"/>
      <c r="CE148" s="295">
        <v>4.3076923076923075</v>
      </c>
      <c r="CF148" s="295">
        <v>4.4615384615384617</v>
      </c>
      <c r="CG148" s="295"/>
      <c r="CH148" s="295"/>
      <c r="CI148" s="295"/>
      <c r="CJ148" s="295">
        <f t="shared" si="130"/>
        <v>3.8461538461538458</v>
      </c>
      <c r="CK148" s="295"/>
      <c r="CL148" s="295"/>
      <c r="CM148" s="295">
        <f t="shared" si="131"/>
        <v>4.384615384615385</v>
      </c>
      <c r="CN148" s="295"/>
      <c r="CO148" s="295"/>
      <c r="CP148" s="361"/>
      <c r="CQ148" s="355"/>
      <c r="CR148" s="295"/>
      <c r="CS148" s="295"/>
      <c r="CT148" s="295"/>
      <c r="CU148" s="295"/>
      <c r="CV148" s="295"/>
      <c r="CW148" s="295"/>
      <c r="CX148" s="295"/>
      <c r="CY148" s="295"/>
      <c r="CZ148" s="295"/>
      <c r="DA148" s="295"/>
      <c r="DB148" s="295"/>
      <c r="DC148" s="295"/>
      <c r="DD148" s="295"/>
      <c r="DE148" s="295"/>
      <c r="DF148" s="295"/>
      <c r="DG148" s="361"/>
      <c r="DH148" s="295">
        <f t="shared" si="132"/>
        <v>0</v>
      </c>
      <c r="DI148" s="295">
        <f t="shared" si="133"/>
        <v>0</v>
      </c>
      <c r="DJ148" s="295">
        <f t="shared" si="144"/>
        <v>0</v>
      </c>
      <c r="DK148" s="295"/>
      <c r="DL148" s="295"/>
      <c r="DM148" s="295"/>
      <c r="DN148" s="295"/>
      <c r="DO148" s="295">
        <f t="shared" si="134"/>
        <v>0</v>
      </c>
      <c r="DP148" s="295">
        <f t="shared" si="135"/>
        <v>0</v>
      </c>
      <c r="DQ148" s="295">
        <f t="shared" si="136"/>
        <v>0</v>
      </c>
      <c r="DR148" s="295">
        <f t="shared" si="137"/>
        <v>0</v>
      </c>
      <c r="DS148" s="295">
        <f t="shared" si="145"/>
        <v>0</v>
      </c>
      <c r="DT148" s="295"/>
      <c r="DU148" s="295"/>
      <c r="DV148" s="295"/>
      <c r="DW148" s="295"/>
      <c r="DX148" s="295"/>
      <c r="DY148" s="295"/>
      <c r="DZ148" s="361"/>
      <c r="EA148" s="295">
        <f t="shared" si="138"/>
        <v>0</v>
      </c>
      <c r="EB148" s="295">
        <f t="shared" si="139"/>
        <v>0</v>
      </c>
      <c r="EC148" s="295"/>
      <c r="ED148" s="295"/>
      <c r="EE148" s="295">
        <f t="shared" si="140"/>
        <v>0</v>
      </c>
      <c r="EF148" s="295">
        <f t="shared" si="141"/>
        <v>0</v>
      </c>
      <c r="EG148" s="295">
        <f t="shared" si="142"/>
        <v>0</v>
      </c>
      <c r="EH148" s="295">
        <f t="shared" si="143"/>
        <v>0</v>
      </c>
      <c r="EI148" s="295"/>
      <c r="EJ148" s="295"/>
      <c r="EK148" s="295"/>
      <c r="EL148" s="295"/>
      <c r="EM148" s="295"/>
      <c r="EN148" s="290">
        <v>20</v>
      </c>
      <c r="EO148" s="290">
        <v>0</v>
      </c>
      <c r="EP148" s="290">
        <v>0</v>
      </c>
      <c r="EQ148" s="295"/>
      <c r="ER148" s="295"/>
      <c r="ES148" s="290">
        <v>20</v>
      </c>
      <c r="ET148" s="290">
        <v>0</v>
      </c>
      <c r="EU148" s="290">
        <v>0</v>
      </c>
      <c r="EW148" s="295"/>
      <c r="EX148" s="295"/>
      <c r="EY148" s="290">
        <v>20</v>
      </c>
      <c r="EZ148" s="290">
        <v>0</v>
      </c>
      <c r="FA148" s="290">
        <v>0</v>
      </c>
      <c r="FB148" s="290">
        <v>20</v>
      </c>
      <c r="FC148" s="290">
        <v>0</v>
      </c>
      <c r="FD148" s="290">
        <v>0</v>
      </c>
      <c r="FE148" s="290">
        <v>20</v>
      </c>
      <c r="FF148" s="290">
        <v>0</v>
      </c>
      <c r="FG148" s="290">
        <v>0</v>
      </c>
      <c r="FH148" s="290">
        <v>20</v>
      </c>
      <c r="FI148" s="290">
        <v>0</v>
      </c>
      <c r="FJ148" s="290">
        <v>0</v>
      </c>
      <c r="FX148" s="398"/>
    </row>
    <row r="149" spans="1:180">
      <c r="A149" s="289" t="s">
        <v>1131</v>
      </c>
      <c r="B149" s="300">
        <v>6</v>
      </c>
      <c r="C149" s="300">
        <v>6</v>
      </c>
      <c r="D149" s="290" t="s">
        <v>1389</v>
      </c>
      <c r="E149" s="295"/>
      <c r="F149" s="295" t="s">
        <v>872</v>
      </c>
      <c r="G149" s="295"/>
      <c r="H149" s="290" t="s">
        <v>1420</v>
      </c>
      <c r="I149" s="290" t="s">
        <v>1421</v>
      </c>
      <c r="J149" s="285"/>
      <c r="K149" s="285"/>
      <c r="L149" s="327"/>
      <c r="AA149" s="361"/>
      <c r="AO149" s="361"/>
      <c r="BB149" s="361"/>
      <c r="BZ149" s="361"/>
      <c r="CA149" s="355">
        <v>5.5384615384615383</v>
      </c>
      <c r="CB149" s="295">
        <v>5.3076923076923075</v>
      </c>
      <c r="CC149" s="295"/>
      <c r="CD149" s="295"/>
      <c r="CE149" s="295">
        <v>5.2307692307692308</v>
      </c>
      <c r="CF149" s="295">
        <v>5.7692307692307692</v>
      </c>
      <c r="CG149" s="295"/>
      <c r="CH149" s="295"/>
      <c r="CI149" s="295"/>
      <c r="CJ149" s="295">
        <f t="shared" si="130"/>
        <v>5.4230769230769234</v>
      </c>
      <c r="CK149" s="295"/>
      <c r="CL149" s="295"/>
      <c r="CM149" s="295">
        <f t="shared" si="131"/>
        <v>5.5</v>
      </c>
      <c r="CN149" s="295"/>
      <c r="CO149" s="295"/>
      <c r="CP149" s="361"/>
      <c r="CQ149" s="355"/>
      <c r="CR149" s="295"/>
      <c r="CS149" s="295"/>
      <c r="CT149" s="295"/>
      <c r="CU149" s="295"/>
      <c r="CV149" s="295"/>
      <c r="CW149" s="295"/>
      <c r="CX149" s="295"/>
      <c r="CY149" s="295"/>
      <c r="CZ149" s="295"/>
      <c r="DA149" s="295"/>
      <c r="DB149" s="295"/>
      <c r="DC149" s="295"/>
      <c r="DD149" s="295"/>
      <c r="DE149" s="295"/>
      <c r="DF149" s="295"/>
      <c r="DG149" s="361"/>
      <c r="DH149" s="295">
        <f t="shared" si="132"/>
        <v>0</v>
      </c>
      <c r="DI149" s="295">
        <f t="shared" si="133"/>
        <v>0</v>
      </c>
      <c r="DJ149" s="295">
        <f t="shared" si="144"/>
        <v>0</v>
      </c>
      <c r="DK149" s="295"/>
      <c r="DL149" s="295"/>
      <c r="DM149" s="295"/>
      <c r="DN149" s="295"/>
      <c r="DO149" s="295">
        <f t="shared" si="134"/>
        <v>0</v>
      </c>
      <c r="DP149" s="295">
        <f t="shared" si="135"/>
        <v>0</v>
      </c>
      <c r="DQ149" s="295">
        <f t="shared" si="136"/>
        <v>0</v>
      </c>
      <c r="DR149" s="295">
        <f t="shared" si="137"/>
        <v>0</v>
      </c>
      <c r="DS149" s="295">
        <f t="shared" si="145"/>
        <v>0</v>
      </c>
      <c r="DT149" s="295"/>
      <c r="DU149" s="295"/>
      <c r="DV149" s="295"/>
      <c r="DW149" s="295"/>
      <c r="DX149" s="295"/>
      <c r="DY149" s="295"/>
      <c r="DZ149" s="361"/>
      <c r="EA149" s="295">
        <f t="shared" si="138"/>
        <v>0</v>
      </c>
      <c r="EB149" s="295">
        <f t="shared" si="139"/>
        <v>0</v>
      </c>
      <c r="EC149" s="295"/>
      <c r="ED149" s="295"/>
      <c r="EE149" s="295">
        <f t="shared" si="140"/>
        <v>0</v>
      </c>
      <c r="EF149" s="295">
        <f t="shared" si="141"/>
        <v>0</v>
      </c>
      <c r="EG149" s="295">
        <f t="shared" si="142"/>
        <v>0</v>
      </c>
      <c r="EH149" s="295">
        <f t="shared" si="143"/>
        <v>0</v>
      </c>
      <c r="EI149" s="295"/>
      <c r="EJ149" s="295"/>
      <c r="EK149" s="295"/>
      <c r="EL149" s="295"/>
      <c r="EM149" s="295"/>
      <c r="EN149" s="290">
        <v>20</v>
      </c>
      <c r="EO149" s="290">
        <v>0</v>
      </c>
      <c r="EP149" s="290">
        <v>0</v>
      </c>
      <c r="EQ149" s="295"/>
      <c r="ER149" s="295"/>
      <c r="ES149" s="290">
        <v>20</v>
      </c>
      <c r="ET149" s="290">
        <v>0</v>
      </c>
      <c r="EU149" s="290">
        <v>0</v>
      </c>
      <c r="EW149" s="295"/>
      <c r="EX149" s="295"/>
      <c r="EY149" s="290">
        <v>20</v>
      </c>
      <c r="EZ149" s="290">
        <v>0</v>
      </c>
      <c r="FA149" s="290">
        <v>0</v>
      </c>
      <c r="FB149" s="290">
        <v>20</v>
      </c>
      <c r="FC149" s="290">
        <v>0</v>
      </c>
      <c r="FD149" s="290">
        <v>0</v>
      </c>
      <c r="FE149" s="290">
        <v>20</v>
      </c>
      <c r="FF149" s="290">
        <v>0</v>
      </c>
      <c r="FG149" s="290">
        <v>0</v>
      </c>
      <c r="FH149" s="290">
        <v>20</v>
      </c>
      <c r="FI149" s="290">
        <v>0</v>
      </c>
      <c r="FJ149" s="290">
        <v>0</v>
      </c>
      <c r="FX149" s="398"/>
    </row>
    <row r="150" spans="1:180">
      <c r="A150" s="289" t="s">
        <v>1131</v>
      </c>
      <c r="B150" s="300">
        <v>7</v>
      </c>
      <c r="C150" s="300">
        <v>7</v>
      </c>
      <c r="D150" s="290" t="s">
        <v>1390</v>
      </c>
      <c r="E150" s="295"/>
      <c r="F150" s="295" t="s">
        <v>872</v>
      </c>
      <c r="G150" s="295"/>
      <c r="H150" s="290" t="s">
        <v>1422</v>
      </c>
      <c r="I150" s="290" t="s">
        <v>1423</v>
      </c>
      <c r="J150" s="285"/>
      <c r="K150" s="285"/>
      <c r="L150" s="327"/>
      <c r="AA150" s="361"/>
      <c r="AO150" s="361"/>
      <c r="BB150" s="361"/>
      <c r="BZ150" s="361"/>
      <c r="CA150" s="355">
        <v>3.7692307692307692</v>
      </c>
      <c r="CB150" s="295">
        <v>4</v>
      </c>
      <c r="CC150" s="295"/>
      <c r="CD150" s="295"/>
      <c r="CE150" s="295">
        <v>3.4615384615384617</v>
      </c>
      <c r="CF150" s="295">
        <v>4.615384615384615</v>
      </c>
      <c r="CG150" s="295"/>
      <c r="CH150" s="295"/>
      <c r="CI150" s="295"/>
      <c r="CJ150" s="295">
        <f t="shared" si="130"/>
        <v>3.8846153846153846</v>
      </c>
      <c r="CK150" s="295"/>
      <c r="CL150" s="295"/>
      <c r="CM150" s="295">
        <f t="shared" si="131"/>
        <v>4.0384615384615383</v>
      </c>
      <c r="CN150" s="295"/>
      <c r="CO150" s="295"/>
      <c r="CP150" s="361"/>
      <c r="CQ150" s="355"/>
      <c r="CR150" s="295"/>
      <c r="CS150" s="295"/>
      <c r="CT150" s="295"/>
      <c r="CU150" s="295"/>
      <c r="CV150" s="295"/>
      <c r="CW150" s="295"/>
      <c r="CX150" s="295"/>
      <c r="CY150" s="295"/>
      <c r="CZ150" s="295"/>
      <c r="DA150" s="295"/>
      <c r="DB150" s="295"/>
      <c r="DC150" s="295"/>
      <c r="DD150" s="295"/>
      <c r="DE150" s="295"/>
      <c r="DF150" s="295"/>
      <c r="DG150" s="361"/>
      <c r="DH150" s="295">
        <f t="shared" si="132"/>
        <v>0</v>
      </c>
      <c r="DI150" s="295">
        <f t="shared" si="133"/>
        <v>0.31756042929152134</v>
      </c>
      <c r="DJ150" s="295">
        <f t="shared" si="144"/>
        <v>0.15878021464576067</v>
      </c>
      <c r="DK150" s="295"/>
      <c r="DL150" s="295"/>
      <c r="DM150" s="295"/>
      <c r="DN150" s="295"/>
      <c r="DO150" s="295">
        <f t="shared" si="134"/>
        <v>0</v>
      </c>
      <c r="DP150" s="295">
        <f t="shared" si="135"/>
        <v>0</v>
      </c>
      <c r="DQ150" s="295">
        <f t="shared" si="136"/>
        <v>0</v>
      </c>
      <c r="DR150" s="295">
        <f t="shared" si="137"/>
        <v>0</v>
      </c>
      <c r="DS150" s="295">
        <f t="shared" si="145"/>
        <v>0</v>
      </c>
      <c r="DT150" s="295"/>
      <c r="DU150" s="295"/>
      <c r="DV150" s="295"/>
      <c r="DW150" s="295"/>
      <c r="DX150" s="295"/>
      <c r="DY150" s="295"/>
      <c r="DZ150" s="361"/>
      <c r="EA150" s="295">
        <f t="shared" si="138"/>
        <v>0</v>
      </c>
      <c r="EB150" s="295">
        <f t="shared" si="139"/>
        <v>2.5</v>
      </c>
      <c r="EC150" s="295"/>
      <c r="ED150" s="295"/>
      <c r="EE150" s="295">
        <f t="shared" si="140"/>
        <v>0</v>
      </c>
      <c r="EF150" s="295">
        <f t="shared" si="141"/>
        <v>0</v>
      </c>
      <c r="EG150" s="295">
        <f t="shared" si="142"/>
        <v>0</v>
      </c>
      <c r="EH150" s="295">
        <f t="shared" si="143"/>
        <v>0</v>
      </c>
      <c r="EI150" s="295"/>
      <c r="EJ150" s="295"/>
      <c r="EK150" s="295"/>
      <c r="EL150" s="295"/>
      <c r="EM150" s="295"/>
      <c r="EN150" s="290">
        <v>20</v>
      </c>
      <c r="EO150" s="290">
        <v>0</v>
      </c>
      <c r="EP150" s="290">
        <v>0</v>
      </c>
      <c r="EQ150" s="295"/>
      <c r="ER150" s="295"/>
      <c r="ES150" s="290">
        <v>20</v>
      </c>
      <c r="ET150" s="290">
        <v>0</v>
      </c>
      <c r="EU150" s="290">
        <v>1</v>
      </c>
      <c r="EW150" s="295"/>
      <c r="EX150" s="295"/>
      <c r="EY150" s="290">
        <v>20</v>
      </c>
      <c r="EZ150" s="290">
        <v>0</v>
      </c>
      <c r="FA150" s="290">
        <v>0</v>
      </c>
      <c r="FB150" s="290">
        <v>20</v>
      </c>
      <c r="FC150" s="290">
        <v>0</v>
      </c>
      <c r="FD150" s="290">
        <v>0</v>
      </c>
      <c r="FE150" s="290">
        <v>20</v>
      </c>
      <c r="FF150" s="290">
        <v>0</v>
      </c>
      <c r="FG150" s="290">
        <v>0</v>
      </c>
      <c r="FH150" s="290">
        <v>20</v>
      </c>
      <c r="FI150" s="290">
        <v>0</v>
      </c>
      <c r="FJ150" s="290">
        <v>0</v>
      </c>
      <c r="FX150" s="398"/>
    </row>
    <row r="151" spans="1:180">
      <c r="A151" s="289" t="s">
        <v>1131</v>
      </c>
      <c r="B151" s="300">
        <v>8</v>
      </c>
      <c r="C151" s="300">
        <v>8</v>
      </c>
      <c r="D151" s="290" t="s">
        <v>1391</v>
      </c>
      <c r="E151" s="295"/>
      <c r="F151" s="295" t="s">
        <v>872</v>
      </c>
      <c r="G151" s="295"/>
      <c r="H151" s="290" t="s">
        <v>1424</v>
      </c>
      <c r="I151" s="290" t="s">
        <v>1425</v>
      </c>
      <c r="J151" s="285"/>
      <c r="K151" s="285"/>
      <c r="L151" s="327"/>
      <c r="AA151" s="361"/>
      <c r="AO151" s="361"/>
      <c r="BB151" s="361"/>
      <c r="BZ151" s="361"/>
      <c r="CA151" s="355">
        <v>3.8461538461538463</v>
      </c>
      <c r="CB151" s="295">
        <v>3.9230769230769229</v>
      </c>
      <c r="CC151" s="295"/>
      <c r="CD151" s="295"/>
      <c r="CE151" s="295">
        <v>5.384615384615385</v>
      </c>
      <c r="CF151" s="295">
        <v>5.3076923076923075</v>
      </c>
      <c r="CG151" s="295"/>
      <c r="CH151" s="295"/>
      <c r="CI151" s="295"/>
      <c r="CJ151" s="295">
        <f t="shared" si="130"/>
        <v>3.8846153846153846</v>
      </c>
      <c r="CK151" s="295"/>
      <c r="CL151" s="295"/>
      <c r="CM151" s="295">
        <f t="shared" si="131"/>
        <v>5.3461538461538467</v>
      </c>
      <c r="CN151" s="295"/>
      <c r="CO151" s="295"/>
      <c r="CP151" s="361"/>
      <c r="CQ151" s="355"/>
      <c r="CR151" s="295"/>
      <c r="CS151" s="295"/>
      <c r="CT151" s="295"/>
      <c r="CU151" s="295"/>
      <c r="CV151" s="295"/>
      <c r="CW151" s="295"/>
      <c r="CX151" s="295"/>
      <c r="CY151" s="295"/>
      <c r="CZ151" s="295"/>
      <c r="DA151" s="295"/>
      <c r="DB151" s="295"/>
      <c r="DC151" s="295"/>
      <c r="DD151" s="295"/>
      <c r="DE151" s="295"/>
      <c r="DF151" s="295"/>
      <c r="DG151" s="361"/>
      <c r="DH151" s="295">
        <f t="shared" si="132"/>
        <v>0</v>
      </c>
      <c r="DI151" s="295">
        <f t="shared" si="133"/>
        <v>0</v>
      </c>
      <c r="DJ151" s="295">
        <f t="shared" si="144"/>
        <v>0</v>
      </c>
      <c r="DK151" s="295"/>
      <c r="DL151" s="295"/>
      <c r="DM151" s="295"/>
      <c r="DN151" s="295"/>
      <c r="DO151" s="295">
        <f t="shared" si="134"/>
        <v>0</v>
      </c>
      <c r="DP151" s="295">
        <f t="shared" si="135"/>
        <v>0</v>
      </c>
      <c r="DQ151" s="295">
        <f t="shared" si="136"/>
        <v>0</v>
      </c>
      <c r="DR151" s="295">
        <f t="shared" si="137"/>
        <v>0</v>
      </c>
      <c r="DS151" s="295">
        <f t="shared" si="145"/>
        <v>0</v>
      </c>
      <c r="DT151" s="295"/>
      <c r="DU151" s="295"/>
      <c r="DV151" s="295"/>
      <c r="DW151" s="295"/>
      <c r="DX151" s="295"/>
      <c r="DY151" s="295"/>
      <c r="DZ151" s="361"/>
      <c r="EA151" s="295">
        <f t="shared" si="138"/>
        <v>0</v>
      </c>
      <c r="EB151" s="295">
        <f t="shared" si="139"/>
        <v>0</v>
      </c>
      <c r="EC151" s="295"/>
      <c r="ED151" s="295"/>
      <c r="EE151" s="295">
        <f t="shared" si="140"/>
        <v>0</v>
      </c>
      <c r="EF151" s="295">
        <f t="shared" si="141"/>
        <v>0</v>
      </c>
      <c r="EG151" s="295">
        <f t="shared" si="142"/>
        <v>0</v>
      </c>
      <c r="EH151" s="295">
        <f t="shared" si="143"/>
        <v>0</v>
      </c>
      <c r="EI151" s="295"/>
      <c r="EJ151" s="295"/>
      <c r="EK151" s="295"/>
      <c r="EL151" s="295"/>
      <c r="EM151" s="295"/>
      <c r="EN151" s="290">
        <v>20</v>
      </c>
      <c r="EO151" s="290">
        <v>0</v>
      </c>
      <c r="EP151" s="290">
        <v>0</v>
      </c>
      <c r="EQ151" s="295"/>
      <c r="ER151" s="295"/>
      <c r="ES151" s="290">
        <v>20</v>
      </c>
      <c r="ET151" s="290">
        <v>0</v>
      </c>
      <c r="EU151" s="290">
        <v>0</v>
      </c>
      <c r="EW151" s="295"/>
      <c r="EX151" s="295"/>
      <c r="EY151" s="290">
        <v>20</v>
      </c>
      <c r="EZ151" s="290">
        <v>0</v>
      </c>
      <c r="FA151" s="290">
        <v>0</v>
      </c>
      <c r="FB151" s="290">
        <v>20</v>
      </c>
      <c r="FC151" s="290">
        <v>0</v>
      </c>
      <c r="FD151" s="290">
        <v>0</v>
      </c>
      <c r="FE151" s="290">
        <v>20</v>
      </c>
      <c r="FF151" s="290">
        <v>0</v>
      </c>
      <c r="FG151" s="290">
        <v>0</v>
      </c>
      <c r="FH151" s="290">
        <v>20</v>
      </c>
      <c r="FI151" s="290">
        <v>0</v>
      </c>
      <c r="FJ151" s="290">
        <v>0</v>
      </c>
      <c r="FX151" s="398"/>
    </row>
    <row r="152" spans="1:180">
      <c r="A152" s="289" t="s">
        <v>1131</v>
      </c>
      <c r="B152" s="300">
        <v>9</v>
      </c>
      <c r="C152" s="300">
        <v>9</v>
      </c>
      <c r="D152" s="290" t="s">
        <v>1392</v>
      </c>
      <c r="E152" s="295"/>
      <c r="F152" s="295" t="s">
        <v>872</v>
      </c>
      <c r="G152" s="295"/>
      <c r="H152" s="290" t="s">
        <v>1426</v>
      </c>
      <c r="I152" s="290" t="s">
        <v>1427</v>
      </c>
      <c r="J152" s="285"/>
      <c r="K152" s="285"/>
      <c r="L152" s="327"/>
      <c r="AA152" s="361"/>
      <c r="AO152" s="361"/>
      <c r="BB152" s="361"/>
      <c r="BZ152" s="361"/>
      <c r="CA152" s="355">
        <v>1.6153846153846154</v>
      </c>
      <c r="CB152" s="295">
        <v>2</v>
      </c>
      <c r="CC152" s="295"/>
      <c r="CD152" s="295"/>
      <c r="CE152" s="295">
        <v>1.9230769230769231</v>
      </c>
      <c r="CF152" s="295">
        <v>1.9230769230769231</v>
      </c>
      <c r="CG152" s="295"/>
      <c r="CH152" s="295"/>
      <c r="CI152" s="295"/>
      <c r="CJ152" s="295">
        <f t="shared" si="130"/>
        <v>1.8076923076923077</v>
      </c>
      <c r="CK152" s="295"/>
      <c r="CL152" s="295"/>
      <c r="CM152" s="295">
        <f t="shared" si="131"/>
        <v>1.9230769230769231</v>
      </c>
      <c r="CN152" s="295"/>
      <c r="CO152" s="295"/>
      <c r="CP152" s="361"/>
      <c r="CQ152" s="355"/>
      <c r="CR152" s="295"/>
      <c r="CS152" s="295"/>
      <c r="CT152" s="295"/>
      <c r="CU152" s="295"/>
      <c r="CV152" s="295"/>
      <c r="CW152" s="295"/>
      <c r="CX152" s="295"/>
      <c r="CY152" s="295"/>
      <c r="CZ152" s="295"/>
      <c r="DA152" s="295"/>
      <c r="DB152" s="295"/>
      <c r="DC152" s="295"/>
      <c r="DD152" s="295"/>
      <c r="DE152" s="295"/>
      <c r="DF152" s="295"/>
      <c r="DG152" s="361"/>
      <c r="DH152" s="295">
        <f t="shared" si="132"/>
        <v>0</v>
      </c>
      <c r="DI152" s="295">
        <f t="shared" si="133"/>
        <v>0</v>
      </c>
      <c r="DJ152" s="295">
        <f t="shared" si="144"/>
        <v>0</v>
      </c>
      <c r="DK152" s="295"/>
      <c r="DL152" s="295"/>
      <c r="DM152" s="295"/>
      <c r="DN152" s="295"/>
      <c r="DO152" s="295">
        <f t="shared" si="134"/>
        <v>0</v>
      </c>
      <c r="DP152" s="295">
        <f t="shared" si="135"/>
        <v>0</v>
      </c>
      <c r="DQ152" s="295">
        <f t="shared" si="136"/>
        <v>0</v>
      </c>
      <c r="DR152" s="295">
        <f t="shared" si="137"/>
        <v>0</v>
      </c>
      <c r="DS152" s="295">
        <f t="shared" si="145"/>
        <v>0</v>
      </c>
      <c r="DT152" s="295"/>
      <c r="DU152" s="295"/>
      <c r="DV152" s="295"/>
      <c r="DW152" s="295"/>
      <c r="DX152" s="295"/>
      <c r="DY152" s="295"/>
      <c r="DZ152" s="361"/>
      <c r="EA152" s="295">
        <f t="shared" si="138"/>
        <v>0</v>
      </c>
      <c r="EB152" s="295">
        <f t="shared" si="139"/>
        <v>0</v>
      </c>
      <c r="EC152" s="295"/>
      <c r="ED152" s="295"/>
      <c r="EE152" s="295">
        <f t="shared" si="140"/>
        <v>0</v>
      </c>
      <c r="EF152" s="295">
        <f t="shared" si="141"/>
        <v>0</v>
      </c>
      <c r="EG152" s="295">
        <f t="shared" si="142"/>
        <v>0</v>
      </c>
      <c r="EH152" s="295">
        <f t="shared" si="143"/>
        <v>0</v>
      </c>
      <c r="EI152" s="295"/>
      <c r="EJ152" s="295"/>
      <c r="EK152" s="295"/>
      <c r="EL152" s="295"/>
      <c r="EM152" s="295"/>
      <c r="EN152" s="290">
        <v>20</v>
      </c>
      <c r="EO152" s="290">
        <v>0</v>
      </c>
      <c r="EP152" s="290">
        <v>0</v>
      </c>
      <c r="EQ152" s="295"/>
      <c r="ER152" s="295"/>
      <c r="ES152" s="290">
        <v>20</v>
      </c>
      <c r="ET152" s="290">
        <v>0</v>
      </c>
      <c r="EU152" s="290">
        <v>0</v>
      </c>
      <c r="EW152" s="295"/>
      <c r="EX152" s="295"/>
      <c r="EY152" s="290">
        <v>20</v>
      </c>
      <c r="EZ152" s="290">
        <v>0</v>
      </c>
      <c r="FA152" s="290">
        <v>0</v>
      </c>
      <c r="FB152" s="290">
        <v>20</v>
      </c>
      <c r="FC152" s="290">
        <v>0</v>
      </c>
      <c r="FD152" s="290">
        <v>0</v>
      </c>
      <c r="FE152" s="290">
        <v>20</v>
      </c>
      <c r="FF152" s="290">
        <v>0</v>
      </c>
      <c r="FG152" s="290">
        <v>0</v>
      </c>
      <c r="FH152" s="290">
        <v>20</v>
      </c>
      <c r="FI152" s="290">
        <v>0</v>
      </c>
      <c r="FJ152" s="290">
        <v>0</v>
      </c>
      <c r="FX152" s="398"/>
    </row>
    <row r="153" spans="1:180">
      <c r="A153" s="289" t="s">
        <v>1131</v>
      </c>
      <c r="B153" s="300">
        <v>10</v>
      </c>
      <c r="C153" s="300">
        <v>10</v>
      </c>
      <c r="D153" s="290" t="s">
        <v>1393</v>
      </c>
      <c r="E153" s="295"/>
      <c r="F153" s="295" t="s">
        <v>872</v>
      </c>
      <c r="G153" s="295"/>
      <c r="H153" s="290" t="s">
        <v>1349</v>
      </c>
      <c r="I153" s="290" t="s">
        <v>1350</v>
      </c>
      <c r="J153" s="285"/>
      <c r="K153" s="285"/>
      <c r="L153" s="327"/>
      <c r="AA153" s="361"/>
      <c r="AO153" s="361"/>
      <c r="BB153" s="361"/>
      <c r="BZ153" s="361"/>
      <c r="CA153" s="355">
        <v>5.2307692307692308</v>
      </c>
      <c r="CB153" s="295">
        <v>4.2307692307692308</v>
      </c>
      <c r="CC153" s="295"/>
      <c r="CD153" s="295"/>
      <c r="CE153" s="295">
        <v>4.2307692307692308</v>
      </c>
      <c r="CF153" s="295">
        <v>4.8461538461538458</v>
      </c>
      <c r="CG153" s="295"/>
      <c r="CH153" s="295"/>
      <c r="CI153" s="295"/>
      <c r="CJ153" s="295">
        <f t="shared" si="130"/>
        <v>4.7307692307692308</v>
      </c>
      <c r="CK153" s="295"/>
      <c r="CL153" s="295"/>
      <c r="CM153" s="295">
        <f t="shared" si="131"/>
        <v>4.5384615384615383</v>
      </c>
      <c r="CN153" s="295"/>
      <c r="CO153" s="295"/>
      <c r="CP153" s="361"/>
      <c r="CQ153" s="355"/>
      <c r="CR153" s="295"/>
      <c r="CS153" s="295"/>
      <c r="CT153" s="295"/>
      <c r="CU153" s="295"/>
      <c r="CV153" s="295"/>
      <c r="CW153" s="295"/>
      <c r="CX153" s="295"/>
      <c r="CY153" s="295"/>
      <c r="CZ153" s="295"/>
      <c r="DA153" s="295"/>
      <c r="DB153" s="295"/>
      <c r="DC153" s="295"/>
      <c r="DD153" s="295"/>
      <c r="DE153" s="295"/>
      <c r="DF153" s="295"/>
      <c r="DG153" s="361"/>
      <c r="DH153" s="295">
        <f t="shared" si="132"/>
        <v>0</v>
      </c>
      <c r="DI153" s="295">
        <f t="shared" si="133"/>
        <v>0</v>
      </c>
      <c r="DJ153" s="295">
        <f t="shared" si="144"/>
        <v>0</v>
      </c>
      <c r="DK153" s="295"/>
      <c r="DL153" s="295"/>
      <c r="DM153" s="295"/>
      <c r="DN153" s="295"/>
      <c r="DO153" s="295">
        <f t="shared" si="134"/>
        <v>0</v>
      </c>
      <c r="DP153" s="295">
        <f t="shared" si="135"/>
        <v>0</v>
      </c>
      <c r="DQ153" s="295">
        <f t="shared" si="136"/>
        <v>0</v>
      </c>
      <c r="DR153" s="295">
        <f t="shared" si="137"/>
        <v>0</v>
      </c>
      <c r="DS153" s="295">
        <f t="shared" si="145"/>
        <v>0</v>
      </c>
      <c r="DT153" s="295"/>
      <c r="DU153" s="295"/>
      <c r="DV153" s="295"/>
      <c r="DW153" s="295"/>
      <c r="DX153" s="295"/>
      <c r="DY153" s="295"/>
      <c r="DZ153" s="361"/>
      <c r="EA153" s="295">
        <f t="shared" si="138"/>
        <v>0</v>
      </c>
      <c r="EB153" s="295">
        <f t="shared" si="139"/>
        <v>0</v>
      </c>
      <c r="EC153" s="295"/>
      <c r="ED153" s="295"/>
      <c r="EE153" s="295">
        <f t="shared" si="140"/>
        <v>0</v>
      </c>
      <c r="EF153" s="295">
        <f t="shared" si="141"/>
        <v>0</v>
      </c>
      <c r="EG153" s="295">
        <f t="shared" si="142"/>
        <v>0</v>
      </c>
      <c r="EH153" s="295">
        <f t="shared" si="143"/>
        <v>0</v>
      </c>
      <c r="EI153" s="295"/>
      <c r="EJ153" s="295"/>
      <c r="EK153" s="295"/>
      <c r="EL153" s="295"/>
      <c r="EM153" s="295"/>
      <c r="EN153" s="290">
        <v>20</v>
      </c>
      <c r="EO153" s="290">
        <v>0</v>
      </c>
      <c r="EP153" s="290">
        <v>0</v>
      </c>
      <c r="EQ153" s="295"/>
      <c r="ER153" s="295"/>
      <c r="ES153" s="290">
        <v>20</v>
      </c>
      <c r="ET153" s="290">
        <v>0</v>
      </c>
      <c r="EU153" s="290">
        <v>0</v>
      </c>
      <c r="EW153" s="295"/>
      <c r="EX153" s="295"/>
      <c r="EY153" s="290">
        <v>20</v>
      </c>
      <c r="EZ153" s="290">
        <v>0</v>
      </c>
      <c r="FA153" s="290">
        <v>0</v>
      </c>
      <c r="FB153" s="290">
        <v>20</v>
      </c>
      <c r="FC153" s="290">
        <v>0</v>
      </c>
      <c r="FD153" s="290">
        <v>0</v>
      </c>
      <c r="FE153" s="290">
        <v>20</v>
      </c>
      <c r="FF153" s="290">
        <v>0</v>
      </c>
      <c r="FG153" s="290">
        <v>0</v>
      </c>
      <c r="FH153" s="290">
        <v>20</v>
      </c>
      <c r="FI153" s="290">
        <v>0</v>
      </c>
      <c r="FJ153" s="290">
        <v>0</v>
      </c>
      <c r="FX153" s="398"/>
    </row>
    <row r="154" spans="1:180">
      <c r="A154" s="289" t="s">
        <v>1131</v>
      </c>
      <c r="B154" s="300">
        <v>11</v>
      </c>
      <c r="C154" s="300">
        <v>11</v>
      </c>
      <c r="D154" s="290" t="s">
        <v>1394</v>
      </c>
      <c r="E154" s="295"/>
      <c r="F154" s="295" t="s">
        <v>872</v>
      </c>
      <c r="G154" s="295"/>
      <c r="H154" s="290" t="s">
        <v>1428</v>
      </c>
      <c r="I154" s="290" t="s">
        <v>1429</v>
      </c>
      <c r="J154" s="285"/>
      <c r="K154" s="285"/>
      <c r="L154" s="327"/>
      <c r="AA154" s="361"/>
      <c r="AO154" s="361"/>
      <c r="BB154" s="361"/>
      <c r="BZ154" s="361"/>
      <c r="CA154" s="355">
        <v>2.9230769230769229</v>
      </c>
      <c r="CB154" s="295">
        <v>3</v>
      </c>
      <c r="CC154" s="295"/>
      <c r="CD154" s="295"/>
      <c r="CE154" s="295">
        <v>3.4615384615384617</v>
      </c>
      <c r="CF154" s="295">
        <v>4.5384615384615383</v>
      </c>
      <c r="CG154" s="295"/>
      <c r="CH154" s="295"/>
      <c r="CI154" s="295"/>
      <c r="CJ154" s="295">
        <f t="shared" si="130"/>
        <v>2.9615384615384617</v>
      </c>
      <c r="CK154" s="295"/>
      <c r="CL154" s="295"/>
      <c r="CM154" s="295">
        <f t="shared" si="131"/>
        <v>4</v>
      </c>
      <c r="CN154" s="295"/>
      <c r="CO154" s="295"/>
      <c r="CP154" s="361"/>
      <c r="CQ154" s="355"/>
      <c r="CR154" s="295"/>
      <c r="CS154" s="295"/>
      <c r="CT154" s="295"/>
      <c r="CU154" s="295"/>
      <c r="CV154" s="295"/>
      <c r="CW154" s="295"/>
      <c r="CX154" s="295"/>
      <c r="CY154" s="295"/>
      <c r="CZ154" s="295"/>
      <c r="DA154" s="295"/>
      <c r="DB154" s="295"/>
      <c r="DC154" s="295"/>
      <c r="DD154" s="295"/>
      <c r="DE154" s="295"/>
      <c r="DF154" s="295"/>
      <c r="DG154" s="361"/>
      <c r="DH154" s="295">
        <f t="shared" si="132"/>
        <v>0</v>
      </c>
      <c r="DI154" s="295">
        <f t="shared" si="133"/>
        <v>0</v>
      </c>
      <c r="DJ154" s="295">
        <f t="shared" si="144"/>
        <v>0</v>
      </c>
      <c r="DK154" s="295"/>
      <c r="DL154" s="295"/>
      <c r="DM154" s="295"/>
      <c r="DN154" s="295"/>
      <c r="DO154" s="295">
        <f t="shared" si="134"/>
        <v>0</v>
      </c>
      <c r="DP154" s="295">
        <f t="shared" si="135"/>
        <v>0</v>
      </c>
      <c r="DQ154" s="295">
        <f t="shared" si="136"/>
        <v>0</v>
      </c>
      <c r="DR154" s="295">
        <f t="shared" si="137"/>
        <v>0</v>
      </c>
      <c r="DS154" s="295">
        <f t="shared" si="145"/>
        <v>0</v>
      </c>
      <c r="DT154" s="295"/>
      <c r="DU154" s="295"/>
      <c r="DV154" s="295"/>
      <c r="DW154" s="295"/>
      <c r="DX154" s="295"/>
      <c r="DY154" s="295"/>
      <c r="DZ154" s="361"/>
      <c r="EA154" s="295">
        <f t="shared" si="138"/>
        <v>0</v>
      </c>
      <c r="EB154" s="295">
        <f t="shared" si="139"/>
        <v>0</v>
      </c>
      <c r="EC154" s="295"/>
      <c r="ED154" s="295"/>
      <c r="EE154" s="295">
        <f t="shared" si="140"/>
        <v>0</v>
      </c>
      <c r="EF154" s="295">
        <f t="shared" si="141"/>
        <v>0</v>
      </c>
      <c r="EG154" s="295">
        <f t="shared" si="142"/>
        <v>0</v>
      </c>
      <c r="EH154" s="295">
        <f t="shared" si="143"/>
        <v>0</v>
      </c>
      <c r="EI154" s="295"/>
      <c r="EJ154" s="295"/>
      <c r="EK154" s="295"/>
      <c r="EL154" s="295"/>
      <c r="EM154" s="295"/>
      <c r="EN154" s="290">
        <v>20</v>
      </c>
      <c r="EO154" s="290">
        <v>0</v>
      </c>
      <c r="EP154" s="290">
        <v>0</v>
      </c>
      <c r="EQ154" s="295"/>
      <c r="ER154" s="295"/>
      <c r="ES154" s="290">
        <v>20</v>
      </c>
      <c r="ET154" s="290">
        <v>0</v>
      </c>
      <c r="EU154" s="290">
        <v>0</v>
      </c>
      <c r="EW154" s="295"/>
      <c r="EX154" s="295"/>
      <c r="EY154" s="290">
        <v>20</v>
      </c>
      <c r="EZ154" s="290">
        <v>0</v>
      </c>
      <c r="FA154" s="290">
        <v>0</v>
      </c>
      <c r="FB154" s="290">
        <v>20</v>
      </c>
      <c r="FC154" s="290">
        <v>0</v>
      </c>
      <c r="FD154" s="290">
        <v>0</v>
      </c>
      <c r="FE154" s="290">
        <v>20</v>
      </c>
      <c r="FF154" s="290">
        <v>0</v>
      </c>
      <c r="FG154" s="290">
        <v>0</v>
      </c>
      <c r="FH154" s="290">
        <v>20</v>
      </c>
      <c r="FI154" s="290">
        <v>0</v>
      </c>
      <c r="FJ154" s="290">
        <v>0</v>
      </c>
      <c r="FX154" s="398"/>
    </row>
    <row r="155" spans="1:180">
      <c r="A155" s="289" t="s">
        <v>1131</v>
      </c>
      <c r="B155" s="300">
        <v>12</v>
      </c>
      <c r="C155" s="300">
        <v>12</v>
      </c>
      <c r="D155" s="290" t="s">
        <v>1395</v>
      </c>
      <c r="E155" s="295"/>
      <c r="F155" s="295" t="s">
        <v>872</v>
      </c>
      <c r="G155" s="295"/>
      <c r="H155" s="290" t="s">
        <v>1430</v>
      </c>
      <c r="I155" s="290" t="s">
        <v>1431</v>
      </c>
      <c r="J155" s="285"/>
      <c r="K155" s="285"/>
      <c r="L155" s="327"/>
      <c r="AA155" s="361"/>
      <c r="AO155" s="361"/>
      <c r="BB155" s="361"/>
      <c r="BZ155" s="361"/>
      <c r="CA155" s="355">
        <v>3.7692307692307692</v>
      </c>
      <c r="CB155" s="295">
        <v>3.6153846153846154</v>
      </c>
      <c r="CC155" s="295"/>
      <c r="CD155" s="295"/>
      <c r="CE155" s="295">
        <v>3.3846153846153846</v>
      </c>
      <c r="CF155" s="295">
        <v>3.6153846153846154</v>
      </c>
      <c r="CG155" s="295"/>
      <c r="CH155" s="295"/>
      <c r="CI155" s="295"/>
      <c r="CJ155" s="295">
        <f t="shared" si="130"/>
        <v>3.6923076923076925</v>
      </c>
      <c r="CK155" s="295"/>
      <c r="CL155" s="295"/>
      <c r="CM155" s="295">
        <f t="shared" si="131"/>
        <v>3.5</v>
      </c>
      <c r="CN155" s="295"/>
      <c r="CO155" s="295"/>
      <c r="CP155" s="361"/>
      <c r="CQ155" s="355"/>
      <c r="CR155" s="295"/>
      <c r="CS155" s="295"/>
      <c r="CT155" s="295"/>
      <c r="CU155" s="295"/>
      <c r="CV155" s="295"/>
      <c r="CW155" s="295"/>
      <c r="CX155" s="295"/>
      <c r="CY155" s="295"/>
      <c r="CZ155" s="295"/>
      <c r="DA155" s="295"/>
      <c r="DB155" s="295"/>
      <c r="DC155" s="295"/>
      <c r="DD155" s="295"/>
      <c r="DE155" s="295"/>
      <c r="DF155" s="295"/>
      <c r="DG155" s="361"/>
      <c r="DH155" s="295">
        <f t="shared" si="132"/>
        <v>0</v>
      </c>
      <c r="DI155" s="295">
        <f t="shared" si="133"/>
        <v>0</v>
      </c>
      <c r="DJ155" s="295">
        <f t="shared" si="144"/>
        <v>0</v>
      </c>
      <c r="DK155" s="295"/>
      <c r="DL155" s="295"/>
      <c r="DM155" s="295"/>
      <c r="DN155" s="295"/>
      <c r="DO155" s="295">
        <f t="shared" si="134"/>
        <v>0</v>
      </c>
      <c r="DP155" s="295">
        <f t="shared" si="135"/>
        <v>0</v>
      </c>
      <c r="DQ155" s="295">
        <f t="shared" si="136"/>
        <v>0</v>
      </c>
      <c r="DR155" s="295">
        <f t="shared" si="137"/>
        <v>0</v>
      </c>
      <c r="DS155" s="295">
        <f t="shared" si="145"/>
        <v>0</v>
      </c>
      <c r="DT155" s="295"/>
      <c r="DU155" s="295"/>
      <c r="DV155" s="295"/>
      <c r="DW155" s="295"/>
      <c r="DX155" s="295"/>
      <c r="DY155" s="295"/>
      <c r="DZ155" s="361"/>
      <c r="EA155" s="295">
        <f t="shared" si="138"/>
        <v>0</v>
      </c>
      <c r="EB155" s="295">
        <f t="shared" si="139"/>
        <v>0</v>
      </c>
      <c r="EC155" s="295"/>
      <c r="ED155" s="295"/>
      <c r="EE155" s="295">
        <f t="shared" si="140"/>
        <v>0</v>
      </c>
      <c r="EF155" s="295">
        <f t="shared" si="141"/>
        <v>0</v>
      </c>
      <c r="EG155" s="295">
        <f t="shared" si="142"/>
        <v>0</v>
      </c>
      <c r="EH155" s="295">
        <f t="shared" si="143"/>
        <v>0</v>
      </c>
      <c r="EI155" s="295"/>
      <c r="EJ155" s="295"/>
      <c r="EK155" s="295"/>
      <c r="EL155" s="295"/>
      <c r="EM155" s="295"/>
      <c r="EN155" s="290">
        <v>20</v>
      </c>
      <c r="EO155" s="290">
        <v>0</v>
      </c>
      <c r="EP155" s="290">
        <v>0</v>
      </c>
      <c r="EQ155" s="295"/>
      <c r="ER155" s="295"/>
      <c r="ES155" s="290">
        <v>20</v>
      </c>
      <c r="ET155" s="290">
        <v>0</v>
      </c>
      <c r="EU155" s="290">
        <v>0</v>
      </c>
      <c r="EW155" s="295"/>
      <c r="EX155" s="295"/>
      <c r="EY155" s="290">
        <v>20</v>
      </c>
      <c r="EZ155" s="290">
        <v>0</v>
      </c>
      <c r="FA155" s="290">
        <v>0</v>
      </c>
      <c r="FB155" s="290">
        <v>20</v>
      </c>
      <c r="FC155" s="290">
        <v>0</v>
      </c>
      <c r="FD155" s="290">
        <v>0</v>
      </c>
      <c r="FE155" s="290">
        <v>20</v>
      </c>
      <c r="FF155" s="290">
        <v>0</v>
      </c>
      <c r="FG155" s="290">
        <v>0</v>
      </c>
      <c r="FH155" s="290">
        <v>20</v>
      </c>
      <c r="FI155" s="290">
        <v>0</v>
      </c>
      <c r="FJ155" s="290">
        <v>0</v>
      </c>
      <c r="FX155" s="398"/>
    </row>
    <row r="156" spans="1:180">
      <c r="A156" s="289" t="s">
        <v>1131</v>
      </c>
      <c r="B156" s="300">
        <v>13</v>
      </c>
      <c r="C156" s="300">
        <v>13</v>
      </c>
      <c r="D156" s="290" t="s">
        <v>1396</v>
      </c>
      <c r="E156" s="295"/>
      <c r="F156" s="295" t="s">
        <v>872</v>
      </c>
      <c r="G156" s="295"/>
      <c r="H156" s="290" t="s">
        <v>1432</v>
      </c>
      <c r="I156" s="290" t="s">
        <v>1433</v>
      </c>
      <c r="J156" s="285"/>
      <c r="K156" s="285"/>
      <c r="L156" s="327"/>
      <c r="AA156" s="361"/>
      <c r="AO156" s="361"/>
      <c r="BB156" s="361"/>
      <c r="BZ156" s="361"/>
      <c r="CA156" s="355">
        <v>5.2307692307692308</v>
      </c>
      <c r="CB156" s="295">
        <v>5.1538461538461542</v>
      </c>
      <c r="CC156" s="295"/>
      <c r="CD156" s="295"/>
      <c r="CE156" s="295">
        <v>4.9230769230769234</v>
      </c>
      <c r="CF156" s="295">
        <v>5.615384615384615</v>
      </c>
      <c r="CG156" s="295"/>
      <c r="CH156" s="295"/>
      <c r="CI156" s="295"/>
      <c r="CJ156" s="295">
        <f t="shared" si="130"/>
        <v>5.1923076923076925</v>
      </c>
      <c r="CK156" s="295"/>
      <c r="CL156" s="295"/>
      <c r="CM156" s="295">
        <f t="shared" si="131"/>
        <v>5.2692307692307692</v>
      </c>
      <c r="CN156" s="295"/>
      <c r="CO156" s="295"/>
      <c r="CP156" s="361"/>
      <c r="CQ156" s="355"/>
      <c r="CR156" s="295"/>
      <c r="CS156" s="295"/>
      <c r="CT156" s="295"/>
      <c r="CU156" s="295"/>
      <c r="CV156" s="295"/>
      <c r="CW156" s="295"/>
      <c r="CX156" s="295"/>
      <c r="CY156" s="295"/>
      <c r="CZ156" s="295"/>
      <c r="DA156" s="295"/>
      <c r="DB156" s="295"/>
      <c r="DC156" s="295"/>
      <c r="DD156" s="295"/>
      <c r="DE156" s="295"/>
      <c r="DF156" s="295"/>
      <c r="DG156" s="361"/>
      <c r="DH156" s="295">
        <f t="shared" si="132"/>
        <v>0</v>
      </c>
      <c r="DI156" s="295">
        <f t="shared" si="133"/>
        <v>0</v>
      </c>
      <c r="DJ156" s="295">
        <f t="shared" si="144"/>
        <v>0</v>
      </c>
      <c r="DK156" s="295"/>
      <c r="DL156" s="295"/>
      <c r="DM156" s="295"/>
      <c r="DN156" s="295"/>
      <c r="DO156" s="295">
        <f t="shared" si="134"/>
        <v>0</v>
      </c>
      <c r="DP156" s="295">
        <f t="shared" si="135"/>
        <v>0</v>
      </c>
      <c r="DQ156" s="295">
        <f t="shared" si="136"/>
        <v>0</v>
      </c>
      <c r="DR156" s="295">
        <f t="shared" si="137"/>
        <v>0</v>
      </c>
      <c r="DS156" s="295">
        <f t="shared" si="145"/>
        <v>0</v>
      </c>
      <c r="DT156" s="295"/>
      <c r="DU156" s="295"/>
      <c r="DV156" s="295"/>
      <c r="DW156" s="295"/>
      <c r="DX156" s="295"/>
      <c r="DY156" s="295"/>
      <c r="DZ156" s="361"/>
      <c r="EA156" s="295">
        <f t="shared" si="138"/>
        <v>0</v>
      </c>
      <c r="EB156" s="295">
        <f t="shared" si="139"/>
        <v>0</v>
      </c>
      <c r="EC156" s="295"/>
      <c r="ED156" s="295"/>
      <c r="EE156" s="295">
        <f t="shared" si="140"/>
        <v>0</v>
      </c>
      <c r="EF156" s="295">
        <f t="shared" si="141"/>
        <v>0</v>
      </c>
      <c r="EG156" s="295">
        <f t="shared" si="142"/>
        <v>0</v>
      </c>
      <c r="EH156" s="295">
        <f t="shared" si="143"/>
        <v>0</v>
      </c>
      <c r="EI156" s="295"/>
      <c r="EJ156" s="295"/>
      <c r="EK156" s="295"/>
      <c r="EL156" s="295"/>
      <c r="EM156" s="295"/>
      <c r="EN156" s="290">
        <v>20</v>
      </c>
      <c r="EO156" s="290">
        <v>0</v>
      </c>
      <c r="EP156" s="290">
        <v>0</v>
      </c>
      <c r="EQ156" s="295"/>
      <c r="ER156" s="295"/>
      <c r="ES156" s="290">
        <v>20</v>
      </c>
      <c r="ET156" s="290">
        <v>0</v>
      </c>
      <c r="EU156" s="290">
        <v>0</v>
      </c>
      <c r="EW156" s="295"/>
      <c r="EX156" s="295"/>
      <c r="EY156" s="290">
        <v>20</v>
      </c>
      <c r="EZ156" s="290">
        <v>0</v>
      </c>
      <c r="FA156" s="290">
        <v>0</v>
      </c>
      <c r="FB156" s="290">
        <v>20</v>
      </c>
      <c r="FC156" s="290">
        <v>0</v>
      </c>
      <c r="FD156" s="290">
        <v>0</v>
      </c>
      <c r="FE156" s="290">
        <v>20</v>
      </c>
      <c r="FF156" s="290">
        <v>0</v>
      </c>
      <c r="FG156" s="290">
        <v>0</v>
      </c>
      <c r="FH156" s="290">
        <v>20</v>
      </c>
      <c r="FI156" s="290">
        <v>0</v>
      </c>
      <c r="FJ156" s="290">
        <v>0</v>
      </c>
      <c r="FX156" s="398"/>
    </row>
    <row r="157" spans="1:180">
      <c r="A157" s="289" t="s">
        <v>1131</v>
      </c>
      <c r="B157" s="300">
        <v>14</v>
      </c>
      <c r="C157" s="300">
        <v>14</v>
      </c>
      <c r="D157" s="290" t="s">
        <v>1397</v>
      </c>
      <c r="E157" s="295"/>
      <c r="F157" s="295" t="s">
        <v>872</v>
      </c>
      <c r="G157" s="295"/>
      <c r="H157" s="290" t="s">
        <v>1434</v>
      </c>
      <c r="I157" s="290" t="s">
        <v>1435</v>
      </c>
      <c r="J157" s="285"/>
      <c r="K157" s="285"/>
      <c r="L157" s="327"/>
      <c r="AA157" s="361"/>
      <c r="AO157" s="361"/>
      <c r="BB157" s="361"/>
      <c r="BZ157" s="361"/>
      <c r="CA157" s="355">
        <v>3</v>
      </c>
      <c r="CB157" s="295">
        <v>2.7692307692307692</v>
      </c>
      <c r="CC157" s="295"/>
      <c r="CD157" s="295"/>
      <c r="CE157" s="295">
        <v>3.5384615384615383</v>
      </c>
      <c r="CF157" s="295">
        <v>2.7692307692307692</v>
      </c>
      <c r="CG157" s="295"/>
      <c r="CH157" s="295"/>
      <c r="CI157" s="295"/>
      <c r="CJ157" s="295">
        <f t="shared" si="130"/>
        <v>2.8846153846153846</v>
      </c>
      <c r="CK157" s="295"/>
      <c r="CL157" s="295"/>
      <c r="CM157" s="295">
        <f t="shared" si="131"/>
        <v>3.1538461538461537</v>
      </c>
      <c r="CN157" s="295"/>
      <c r="CO157" s="295"/>
      <c r="CP157" s="361"/>
      <c r="CQ157" s="355"/>
      <c r="CR157" s="295"/>
      <c r="CS157" s="295"/>
      <c r="CT157" s="295"/>
      <c r="CU157" s="295"/>
      <c r="CV157" s="295"/>
      <c r="CW157" s="295"/>
      <c r="CX157" s="295"/>
      <c r="CY157" s="295"/>
      <c r="CZ157" s="295"/>
      <c r="DA157" s="295"/>
      <c r="DB157" s="295"/>
      <c r="DC157" s="295"/>
      <c r="DD157" s="295"/>
      <c r="DE157" s="295"/>
      <c r="DF157" s="295"/>
      <c r="DG157" s="361"/>
      <c r="DH157" s="295">
        <f t="shared" si="132"/>
        <v>0</v>
      </c>
      <c r="DI157" s="295">
        <f t="shared" si="133"/>
        <v>0</v>
      </c>
      <c r="DJ157" s="295">
        <f t="shared" si="144"/>
        <v>0</v>
      </c>
      <c r="DK157" s="295"/>
      <c r="DL157" s="295"/>
      <c r="DM157" s="295"/>
      <c r="DN157" s="295"/>
      <c r="DO157" s="295">
        <f t="shared" si="134"/>
        <v>0</v>
      </c>
      <c r="DP157" s="295">
        <f t="shared" si="135"/>
        <v>0</v>
      </c>
      <c r="DQ157" s="295">
        <f t="shared" si="136"/>
        <v>0</v>
      </c>
      <c r="DR157" s="295">
        <f t="shared" si="137"/>
        <v>0</v>
      </c>
      <c r="DS157" s="295">
        <f t="shared" si="145"/>
        <v>0</v>
      </c>
      <c r="DT157" s="295"/>
      <c r="DU157" s="295"/>
      <c r="DV157" s="295"/>
      <c r="DW157" s="295"/>
      <c r="DX157" s="295"/>
      <c r="DY157" s="295"/>
      <c r="DZ157" s="361"/>
      <c r="EA157" s="295">
        <f t="shared" si="138"/>
        <v>0</v>
      </c>
      <c r="EB157" s="295">
        <f t="shared" si="139"/>
        <v>0</v>
      </c>
      <c r="EC157" s="295"/>
      <c r="ED157" s="295"/>
      <c r="EE157" s="295">
        <f t="shared" si="140"/>
        <v>0</v>
      </c>
      <c r="EF157" s="295">
        <f t="shared" si="141"/>
        <v>0</v>
      </c>
      <c r="EG157" s="295">
        <f t="shared" si="142"/>
        <v>0</v>
      </c>
      <c r="EH157" s="295">
        <f t="shared" si="143"/>
        <v>0</v>
      </c>
      <c r="EI157" s="295"/>
      <c r="EJ157" s="295"/>
      <c r="EK157" s="295"/>
      <c r="EL157" s="295"/>
      <c r="EM157" s="295"/>
      <c r="EN157" s="290">
        <v>20</v>
      </c>
      <c r="EO157" s="290">
        <v>0</v>
      </c>
      <c r="EP157" s="290">
        <v>0</v>
      </c>
      <c r="EQ157" s="295"/>
      <c r="ER157" s="295"/>
      <c r="ES157" s="290">
        <v>20</v>
      </c>
      <c r="ET157" s="290">
        <v>0</v>
      </c>
      <c r="EU157" s="290">
        <v>0</v>
      </c>
      <c r="EW157" s="295"/>
      <c r="EX157" s="295"/>
      <c r="EY157" s="290">
        <v>20</v>
      </c>
      <c r="EZ157" s="290">
        <v>0</v>
      </c>
      <c r="FA157" s="290">
        <v>0</v>
      </c>
      <c r="FB157" s="290">
        <v>20</v>
      </c>
      <c r="FC157" s="290">
        <v>0</v>
      </c>
      <c r="FD157" s="290">
        <v>0</v>
      </c>
      <c r="FE157" s="290">
        <v>20</v>
      </c>
      <c r="FF157" s="290">
        <v>0</v>
      </c>
      <c r="FG157" s="290">
        <v>0</v>
      </c>
      <c r="FH157" s="290">
        <v>20</v>
      </c>
      <c r="FI157" s="290">
        <v>0</v>
      </c>
      <c r="FJ157" s="290">
        <v>0</v>
      </c>
      <c r="FX157" s="398"/>
    </row>
    <row r="158" spans="1:180">
      <c r="A158" s="289" t="s">
        <v>1131</v>
      </c>
      <c r="B158" s="300">
        <v>15</v>
      </c>
      <c r="C158" s="300">
        <v>15</v>
      </c>
      <c r="D158" s="290" t="s">
        <v>1398</v>
      </c>
      <c r="E158" s="295"/>
      <c r="F158" s="295" t="s">
        <v>872</v>
      </c>
      <c r="G158" s="295"/>
      <c r="H158" s="290" t="s">
        <v>1436</v>
      </c>
      <c r="I158" s="290" t="s">
        <v>1437</v>
      </c>
      <c r="J158" s="285"/>
      <c r="K158" s="285"/>
      <c r="L158" s="327"/>
      <c r="AA158" s="361"/>
      <c r="AO158" s="361"/>
      <c r="BB158" s="361"/>
      <c r="BZ158" s="361"/>
      <c r="CA158" s="355">
        <v>3.1538461538461537</v>
      </c>
      <c r="CB158" s="295">
        <v>3.6153846153846154</v>
      </c>
      <c r="CC158" s="295"/>
      <c r="CD158" s="295"/>
      <c r="CE158" s="295">
        <v>4</v>
      </c>
      <c r="CF158" s="295">
        <v>3.3076923076923075</v>
      </c>
      <c r="CG158" s="295"/>
      <c r="CH158" s="295"/>
      <c r="CI158" s="295"/>
      <c r="CJ158" s="295">
        <f t="shared" si="130"/>
        <v>3.3846153846153846</v>
      </c>
      <c r="CK158" s="295"/>
      <c r="CL158" s="295"/>
      <c r="CM158" s="295">
        <f t="shared" si="131"/>
        <v>3.6538461538461537</v>
      </c>
      <c r="CN158" s="295"/>
      <c r="CO158" s="295"/>
      <c r="CP158" s="361"/>
      <c r="CQ158" s="355"/>
      <c r="CR158" s="295"/>
      <c r="CS158" s="295"/>
      <c r="CT158" s="295"/>
      <c r="CU158" s="295"/>
      <c r="CV158" s="295"/>
      <c r="CW158" s="295"/>
      <c r="CX158" s="295"/>
      <c r="CY158" s="295"/>
      <c r="CZ158" s="295"/>
      <c r="DA158" s="295"/>
      <c r="DB158" s="295"/>
      <c r="DC158" s="295"/>
      <c r="DD158" s="295"/>
      <c r="DE158" s="295"/>
      <c r="DF158" s="295"/>
      <c r="DG158" s="361"/>
      <c r="DH158" s="295">
        <f t="shared" si="132"/>
        <v>0</v>
      </c>
      <c r="DI158" s="295">
        <f t="shared" si="133"/>
        <v>0</v>
      </c>
      <c r="DJ158" s="295">
        <f t="shared" si="144"/>
        <v>0</v>
      </c>
      <c r="DK158" s="295"/>
      <c r="DL158" s="295"/>
      <c r="DM158" s="295"/>
      <c r="DN158" s="295"/>
      <c r="DO158" s="295">
        <f t="shared" si="134"/>
        <v>0</v>
      </c>
      <c r="DP158" s="295">
        <f t="shared" si="135"/>
        <v>0</v>
      </c>
      <c r="DQ158" s="295">
        <f t="shared" si="136"/>
        <v>0</v>
      </c>
      <c r="DR158" s="295">
        <f t="shared" si="137"/>
        <v>0</v>
      </c>
      <c r="DS158" s="295">
        <f t="shared" si="145"/>
        <v>0</v>
      </c>
      <c r="DT158" s="295"/>
      <c r="DU158" s="295"/>
      <c r="DV158" s="295"/>
      <c r="DW158" s="295"/>
      <c r="DX158" s="295"/>
      <c r="DY158" s="295"/>
      <c r="DZ158" s="361"/>
      <c r="EA158" s="295">
        <f t="shared" si="138"/>
        <v>0</v>
      </c>
      <c r="EB158" s="295">
        <f t="shared" si="139"/>
        <v>0</v>
      </c>
      <c r="EC158" s="295"/>
      <c r="ED158" s="295"/>
      <c r="EE158" s="295">
        <f t="shared" si="140"/>
        <v>0</v>
      </c>
      <c r="EF158" s="295">
        <f t="shared" si="141"/>
        <v>0</v>
      </c>
      <c r="EG158" s="295">
        <f t="shared" si="142"/>
        <v>0</v>
      </c>
      <c r="EH158" s="295">
        <f t="shared" si="143"/>
        <v>0</v>
      </c>
      <c r="EI158" s="295"/>
      <c r="EJ158" s="295"/>
      <c r="EK158" s="295"/>
      <c r="EL158" s="295"/>
      <c r="EM158" s="295"/>
      <c r="EN158" s="290">
        <v>20</v>
      </c>
      <c r="EO158" s="290">
        <v>0</v>
      </c>
      <c r="EP158" s="290">
        <v>0</v>
      </c>
      <c r="EQ158" s="295"/>
      <c r="ER158" s="295"/>
      <c r="ES158" s="290">
        <v>20</v>
      </c>
      <c r="ET158" s="290">
        <v>0</v>
      </c>
      <c r="EU158" s="290">
        <v>0</v>
      </c>
      <c r="EW158" s="295"/>
      <c r="EX158" s="295"/>
      <c r="EY158" s="290">
        <v>20</v>
      </c>
      <c r="EZ158" s="290">
        <v>0</v>
      </c>
      <c r="FA158" s="290">
        <v>0</v>
      </c>
      <c r="FB158" s="290">
        <v>20</v>
      </c>
      <c r="FC158" s="290">
        <v>0</v>
      </c>
      <c r="FD158" s="290">
        <v>0</v>
      </c>
      <c r="FE158" s="290">
        <v>20</v>
      </c>
      <c r="FF158" s="290">
        <v>0</v>
      </c>
      <c r="FG158" s="290">
        <v>0</v>
      </c>
      <c r="FH158" s="290">
        <v>20</v>
      </c>
      <c r="FI158" s="290">
        <v>0</v>
      </c>
      <c r="FJ158" s="290">
        <v>0</v>
      </c>
      <c r="FX158" s="398"/>
    </row>
    <row r="159" spans="1:180">
      <c r="A159" s="289" t="s">
        <v>1131</v>
      </c>
      <c r="B159" s="300">
        <v>16</v>
      </c>
      <c r="C159" s="300">
        <v>16</v>
      </c>
      <c r="D159" s="290" t="s">
        <v>1399</v>
      </c>
      <c r="E159" s="295"/>
      <c r="F159" s="295" t="s">
        <v>872</v>
      </c>
      <c r="G159" s="295"/>
      <c r="H159" s="290" t="s">
        <v>1438</v>
      </c>
      <c r="I159" s="290" t="s">
        <v>1439</v>
      </c>
      <c r="J159" s="285"/>
      <c r="K159" s="285"/>
      <c r="L159" s="327"/>
      <c r="AA159" s="361"/>
      <c r="AO159" s="361"/>
      <c r="BB159" s="361"/>
      <c r="BZ159" s="361"/>
      <c r="CA159" s="355">
        <v>6.9230769230769234</v>
      </c>
      <c r="CB159" s="295">
        <v>6.2307692307692308</v>
      </c>
      <c r="CC159" s="295"/>
      <c r="CD159" s="295"/>
      <c r="CE159" s="295">
        <v>6.3076923076923075</v>
      </c>
      <c r="CF159" s="295">
        <v>7.1538461538461542</v>
      </c>
      <c r="CG159" s="295"/>
      <c r="CH159" s="295"/>
      <c r="CI159" s="295"/>
      <c r="CJ159" s="295">
        <f t="shared" si="130"/>
        <v>6.5769230769230766</v>
      </c>
      <c r="CK159" s="295"/>
      <c r="CL159" s="295"/>
      <c r="CM159" s="295">
        <f t="shared" si="131"/>
        <v>6.7307692307692308</v>
      </c>
      <c r="CN159" s="295"/>
      <c r="CO159" s="295"/>
      <c r="CP159" s="361"/>
      <c r="CQ159" s="355"/>
      <c r="CR159" s="295"/>
      <c r="CS159" s="295"/>
      <c r="CT159" s="295"/>
      <c r="CU159" s="295"/>
      <c r="CV159" s="295"/>
      <c r="CW159" s="295"/>
      <c r="CX159" s="295"/>
      <c r="CY159" s="295"/>
      <c r="CZ159" s="295"/>
      <c r="DA159" s="295"/>
      <c r="DB159" s="295"/>
      <c r="DC159" s="295"/>
      <c r="DD159" s="295"/>
      <c r="DE159" s="295"/>
      <c r="DF159" s="295"/>
      <c r="DG159" s="361"/>
      <c r="DH159" s="295">
        <f t="shared" si="132"/>
        <v>0.45102681179626242</v>
      </c>
      <c r="DI159" s="295">
        <f t="shared" si="133"/>
        <v>0</v>
      </c>
      <c r="DJ159" s="295">
        <f t="shared" si="144"/>
        <v>0.22551340589813121</v>
      </c>
      <c r="DK159" s="295"/>
      <c r="DL159" s="295"/>
      <c r="DM159" s="295"/>
      <c r="DN159" s="295"/>
      <c r="DO159" s="295">
        <f t="shared" si="134"/>
        <v>0.31756042929152134</v>
      </c>
      <c r="DP159" s="295">
        <f t="shared" si="135"/>
        <v>0</v>
      </c>
      <c r="DQ159" s="295">
        <f t="shared" si="136"/>
        <v>0</v>
      </c>
      <c r="DR159" s="295">
        <f t="shared" si="137"/>
        <v>0</v>
      </c>
      <c r="DS159" s="295">
        <f t="shared" si="145"/>
        <v>7.9390107322880335E-2</v>
      </c>
      <c r="DT159" s="295"/>
      <c r="DU159" s="295"/>
      <c r="DV159" s="295"/>
      <c r="DW159" s="295"/>
      <c r="DX159" s="295"/>
      <c r="DY159" s="295"/>
      <c r="DZ159" s="361"/>
      <c r="EA159" s="295">
        <f t="shared" si="138"/>
        <v>5</v>
      </c>
      <c r="EB159" s="295">
        <f t="shared" si="139"/>
        <v>0</v>
      </c>
      <c r="EC159" s="295"/>
      <c r="ED159" s="295"/>
      <c r="EE159" s="295">
        <f t="shared" si="140"/>
        <v>2.5</v>
      </c>
      <c r="EF159" s="295">
        <f t="shared" si="141"/>
        <v>0</v>
      </c>
      <c r="EG159" s="295">
        <f t="shared" si="142"/>
        <v>0</v>
      </c>
      <c r="EH159" s="295">
        <f t="shared" si="143"/>
        <v>0</v>
      </c>
      <c r="EI159" s="295"/>
      <c r="EJ159" s="295"/>
      <c r="EK159" s="295"/>
      <c r="EL159" s="295"/>
      <c r="EM159" s="295"/>
      <c r="EN159" s="290">
        <v>20</v>
      </c>
      <c r="EO159" s="290">
        <v>1</v>
      </c>
      <c r="EP159" s="290">
        <v>0</v>
      </c>
      <c r="EQ159" s="295"/>
      <c r="ER159" s="295"/>
      <c r="ES159" s="290">
        <v>20</v>
      </c>
      <c r="ET159" s="290">
        <v>1</v>
      </c>
      <c r="EU159" s="290">
        <v>0</v>
      </c>
      <c r="EW159" s="295"/>
      <c r="EX159" s="295"/>
      <c r="EY159" s="290">
        <v>20</v>
      </c>
      <c r="EZ159" s="290">
        <v>1</v>
      </c>
      <c r="FA159" s="290">
        <v>0</v>
      </c>
      <c r="FB159" s="290">
        <v>20</v>
      </c>
      <c r="FC159" s="290">
        <v>0</v>
      </c>
      <c r="FD159" s="290">
        <v>0</v>
      </c>
      <c r="FE159" s="290">
        <v>20</v>
      </c>
      <c r="FF159" s="290">
        <v>0</v>
      </c>
      <c r="FG159" s="290">
        <v>0</v>
      </c>
      <c r="FH159" s="290">
        <v>20</v>
      </c>
      <c r="FI159" s="290">
        <v>0</v>
      </c>
      <c r="FJ159" s="290">
        <v>0</v>
      </c>
      <c r="FX159" s="398"/>
    </row>
    <row r="160" spans="1:180">
      <c r="A160" s="289" t="s">
        <v>1131</v>
      </c>
      <c r="B160" s="300">
        <v>17</v>
      </c>
      <c r="C160" s="300">
        <v>17</v>
      </c>
      <c r="D160" s="290" t="s">
        <v>1400</v>
      </c>
      <c r="E160" s="295"/>
      <c r="F160" s="295" t="s">
        <v>872</v>
      </c>
      <c r="G160" s="295"/>
      <c r="H160" s="290" t="s">
        <v>1420</v>
      </c>
      <c r="I160" s="290" t="s">
        <v>1421</v>
      </c>
      <c r="J160" s="285"/>
      <c r="K160" s="285"/>
      <c r="L160" s="327"/>
      <c r="AA160" s="361"/>
      <c r="AO160" s="361"/>
      <c r="BB160" s="361"/>
      <c r="BZ160" s="361"/>
      <c r="CA160" s="355">
        <v>6.7692307692307692</v>
      </c>
      <c r="CB160" s="295">
        <v>7.2307692307692308</v>
      </c>
      <c r="CC160" s="295"/>
      <c r="CD160" s="295"/>
      <c r="CE160" s="295">
        <v>7</v>
      </c>
      <c r="CF160" s="295">
        <v>6.75</v>
      </c>
      <c r="CG160" s="295"/>
      <c r="CH160" s="295"/>
      <c r="CI160" s="295"/>
      <c r="CJ160" s="295">
        <f t="shared" si="130"/>
        <v>7</v>
      </c>
      <c r="CK160" s="295"/>
      <c r="CL160" s="295"/>
      <c r="CM160" s="295">
        <f t="shared" si="131"/>
        <v>6.875</v>
      </c>
      <c r="CN160" s="295"/>
      <c r="CO160" s="295"/>
      <c r="CP160" s="361"/>
      <c r="CQ160" s="355"/>
      <c r="CR160" s="295"/>
      <c r="CS160" s="295"/>
      <c r="CT160" s="295"/>
      <c r="CU160" s="295"/>
      <c r="CV160" s="295"/>
      <c r="CW160" s="295"/>
      <c r="CX160" s="295"/>
      <c r="CY160" s="295"/>
      <c r="CZ160" s="295"/>
      <c r="DA160" s="295"/>
      <c r="DB160" s="295"/>
      <c r="DC160" s="295"/>
      <c r="DD160" s="295"/>
      <c r="DE160" s="295"/>
      <c r="DF160" s="295"/>
      <c r="DG160" s="361"/>
      <c r="DH160" s="295">
        <f t="shared" si="132"/>
        <v>0</v>
      </c>
      <c r="DI160" s="295">
        <f t="shared" si="133"/>
        <v>0</v>
      </c>
      <c r="DJ160" s="295">
        <f t="shared" si="144"/>
        <v>0</v>
      </c>
      <c r="DK160" s="295"/>
      <c r="DL160" s="295"/>
      <c r="DM160" s="295"/>
      <c r="DN160" s="295"/>
      <c r="DO160" s="295">
        <f t="shared" si="134"/>
        <v>0</v>
      </c>
      <c r="DP160" s="295">
        <f t="shared" si="135"/>
        <v>0</v>
      </c>
      <c r="DQ160" s="295">
        <f t="shared" si="136"/>
        <v>0</v>
      </c>
      <c r="DR160" s="295">
        <f t="shared" si="137"/>
        <v>0</v>
      </c>
      <c r="DS160" s="295">
        <f t="shared" si="145"/>
        <v>0</v>
      </c>
      <c r="DT160" s="295"/>
      <c r="DU160" s="295"/>
      <c r="DV160" s="295"/>
      <c r="DW160" s="295"/>
      <c r="DX160" s="295"/>
      <c r="DY160" s="295"/>
      <c r="DZ160" s="361"/>
      <c r="EA160" s="295">
        <f t="shared" si="138"/>
        <v>0</v>
      </c>
      <c r="EB160" s="295">
        <f t="shared" si="139"/>
        <v>0</v>
      </c>
      <c r="EC160" s="295"/>
      <c r="ED160" s="295"/>
      <c r="EE160" s="295">
        <f t="shared" si="140"/>
        <v>0</v>
      </c>
      <c r="EF160" s="295">
        <f t="shared" si="141"/>
        <v>0</v>
      </c>
      <c r="EG160" s="295">
        <f t="shared" si="142"/>
        <v>0</v>
      </c>
      <c r="EH160" s="295">
        <f t="shared" si="143"/>
        <v>0</v>
      </c>
      <c r="EI160" s="295"/>
      <c r="EJ160" s="295"/>
      <c r="EK160" s="295"/>
      <c r="EL160" s="295"/>
      <c r="EM160" s="295"/>
      <c r="EN160" s="290">
        <v>20</v>
      </c>
      <c r="EO160" s="290">
        <v>0</v>
      </c>
      <c r="EP160" s="290">
        <v>0</v>
      </c>
      <c r="EQ160" s="295"/>
      <c r="ER160" s="295"/>
      <c r="ES160" s="290">
        <v>20</v>
      </c>
      <c r="ET160" s="290">
        <v>0</v>
      </c>
      <c r="EU160" s="290">
        <v>0</v>
      </c>
      <c r="EW160" s="295"/>
      <c r="EX160" s="295"/>
      <c r="EY160" s="290">
        <v>20</v>
      </c>
      <c r="EZ160" s="290">
        <v>0</v>
      </c>
      <c r="FA160" s="290">
        <v>0</v>
      </c>
      <c r="FB160" s="290">
        <v>20</v>
      </c>
      <c r="FC160" s="290">
        <v>0</v>
      </c>
      <c r="FD160" s="290">
        <v>0</v>
      </c>
      <c r="FE160" s="290">
        <v>20</v>
      </c>
      <c r="FF160" s="290">
        <v>0</v>
      </c>
      <c r="FG160" s="290">
        <v>0</v>
      </c>
      <c r="FH160" s="290">
        <v>20</v>
      </c>
      <c r="FI160" s="290">
        <v>0</v>
      </c>
      <c r="FJ160" s="290">
        <v>0</v>
      </c>
      <c r="FX160" s="398"/>
    </row>
    <row r="161" spans="1:180">
      <c r="A161" s="289" t="s">
        <v>1131</v>
      </c>
      <c r="B161" s="300">
        <v>18</v>
      </c>
      <c r="C161" s="300">
        <v>18</v>
      </c>
      <c r="D161" s="290" t="s">
        <v>1401</v>
      </c>
      <c r="E161" s="295"/>
      <c r="F161" s="295" t="s">
        <v>872</v>
      </c>
      <c r="G161" s="295"/>
      <c r="H161" s="290" t="s">
        <v>1440</v>
      </c>
      <c r="I161" s="290" t="s">
        <v>1441</v>
      </c>
      <c r="J161" s="285"/>
      <c r="K161" s="285"/>
      <c r="L161" s="327"/>
      <c r="AA161" s="361"/>
      <c r="AO161" s="361"/>
      <c r="BB161" s="361"/>
      <c r="BZ161" s="361"/>
      <c r="CA161" s="355">
        <v>4.384615384615385</v>
      </c>
      <c r="CB161" s="295">
        <v>4.7692307692307692</v>
      </c>
      <c r="CC161" s="295"/>
      <c r="CD161" s="295"/>
      <c r="CE161" s="295">
        <v>4.7692307692307692</v>
      </c>
      <c r="CF161" s="295">
        <v>4.1538461538461542</v>
      </c>
      <c r="CG161" s="295"/>
      <c r="CH161" s="295"/>
      <c r="CI161" s="295"/>
      <c r="CJ161" s="295">
        <f t="shared" si="130"/>
        <v>4.5769230769230766</v>
      </c>
      <c r="CK161" s="295"/>
      <c r="CL161" s="295"/>
      <c r="CM161" s="295">
        <f t="shared" si="131"/>
        <v>4.4615384615384617</v>
      </c>
      <c r="CN161" s="295"/>
      <c r="CO161" s="295"/>
      <c r="CP161" s="361"/>
      <c r="CQ161" s="355"/>
      <c r="CR161" s="295"/>
      <c r="CS161" s="295"/>
      <c r="CT161" s="295"/>
      <c r="CU161" s="295"/>
      <c r="CV161" s="295"/>
      <c r="CW161" s="295"/>
      <c r="CX161" s="295"/>
      <c r="CY161" s="295"/>
      <c r="CZ161" s="295"/>
      <c r="DA161" s="295"/>
      <c r="DB161" s="295"/>
      <c r="DC161" s="295"/>
      <c r="DD161" s="295"/>
      <c r="DE161" s="295"/>
      <c r="DF161" s="295"/>
      <c r="DG161" s="361"/>
      <c r="DH161" s="295">
        <f t="shared" si="132"/>
        <v>0</v>
      </c>
      <c r="DI161" s="295">
        <f t="shared" si="133"/>
        <v>0</v>
      </c>
      <c r="DJ161" s="295">
        <f t="shared" si="144"/>
        <v>0</v>
      </c>
      <c r="DK161" s="295"/>
      <c r="DL161" s="295"/>
      <c r="DM161" s="295"/>
      <c r="DN161" s="295"/>
      <c r="DO161" s="295">
        <f t="shared" si="134"/>
        <v>0</v>
      </c>
      <c r="DP161" s="295">
        <f t="shared" si="135"/>
        <v>0</v>
      </c>
      <c r="DQ161" s="295">
        <f t="shared" si="136"/>
        <v>0</v>
      </c>
      <c r="DR161" s="295">
        <f t="shared" si="137"/>
        <v>0</v>
      </c>
      <c r="DS161" s="295">
        <f t="shared" si="145"/>
        <v>0</v>
      </c>
      <c r="DT161" s="295"/>
      <c r="DU161" s="295"/>
      <c r="DV161" s="295"/>
      <c r="DW161" s="295"/>
      <c r="DX161" s="295"/>
      <c r="DY161" s="295"/>
      <c r="DZ161" s="361"/>
      <c r="EA161" s="295">
        <f t="shared" si="138"/>
        <v>0</v>
      </c>
      <c r="EB161" s="295">
        <f t="shared" si="139"/>
        <v>0</v>
      </c>
      <c r="EC161" s="295"/>
      <c r="ED161" s="295"/>
      <c r="EE161" s="295">
        <f t="shared" si="140"/>
        <v>0</v>
      </c>
      <c r="EF161" s="295">
        <f t="shared" si="141"/>
        <v>0</v>
      </c>
      <c r="EG161" s="295">
        <f t="shared" si="142"/>
        <v>0</v>
      </c>
      <c r="EH161" s="295">
        <f t="shared" si="143"/>
        <v>0</v>
      </c>
      <c r="EI161" s="295"/>
      <c r="EJ161" s="295"/>
      <c r="EK161" s="295"/>
      <c r="EL161" s="295"/>
      <c r="EM161" s="295"/>
      <c r="EN161" s="290">
        <v>20</v>
      </c>
      <c r="EO161" s="290">
        <v>0</v>
      </c>
      <c r="EP161" s="290">
        <v>0</v>
      </c>
      <c r="EQ161" s="295"/>
      <c r="ER161" s="295"/>
      <c r="ES161" s="290">
        <v>20</v>
      </c>
      <c r="ET161" s="290">
        <v>0</v>
      </c>
      <c r="EU161" s="290">
        <v>0</v>
      </c>
      <c r="EW161" s="295"/>
      <c r="EX161" s="295"/>
      <c r="EY161" s="290">
        <v>20</v>
      </c>
      <c r="EZ161" s="290">
        <v>0</v>
      </c>
      <c r="FA161" s="290">
        <v>0</v>
      </c>
      <c r="FB161" s="290">
        <v>20</v>
      </c>
      <c r="FC161" s="290">
        <v>0</v>
      </c>
      <c r="FD161" s="290">
        <v>0</v>
      </c>
      <c r="FE161" s="290">
        <v>20</v>
      </c>
      <c r="FF161" s="290">
        <v>0</v>
      </c>
      <c r="FG161" s="290">
        <v>0</v>
      </c>
      <c r="FH161" s="290">
        <v>20</v>
      </c>
      <c r="FI161" s="290">
        <v>0</v>
      </c>
      <c r="FJ161" s="290">
        <v>0</v>
      </c>
      <c r="FX161" s="398"/>
    </row>
    <row r="162" spans="1:180">
      <c r="A162" s="289" t="s">
        <v>1131</v>
      </c>
      <c r="B162" s="300">
        <v>19</v>
      </c>
      <c r="C162" s="300">
        <v>19</v>
      </c>
      <c r="D162" s="290" t="s">
        <v>1402</v>
      </c>
      <c r="E162" s="295"/>
      <c r="F162" s="295" t="s">
        <v>872</v>
      </c>
      <c r="G162" s="295"/>
      <c r="H162" s="290" t="s">
        <v>1442</v>
      </c>
      <c r="I162" s="290" t="s">
        <v>1443</v>
      </c>
      <c r="J162" s="285"/>
      <c r="K162" s="285"/>
      <c r="L162" s="327"/>
      <c r="AA162" s="361"/>
      <c r="AO162" s="361"/>
      <c r="BB162" s="361"/>
      <c r="BZ162" s="361"/>
      <c r="CA162" s="355">
        <v>2.4615384615384617</v>
      </c>
      <c r="CB162" s="295">
        <v>2.9230769230769229</v>
      </c>
      <c r="CC162" s="295"/>
      <c r="CD162" s="295"/>
      <c r="CE162" s="295">
        <v>2.6923076923076925</v>
      </c>
      <c r="CF162" s="295">
        <v>2.8461538461538463</v>
      </c>
      <c r="CG162" s="295"/>
      <c r="CH162" s="295"/>
      <c r="CI162" s="295"/>
      <c r="CJ162" s="295">
        <f t="shared" si="130"/>
        <v>2.6923076923076925</v>
      </c>
      <c r="CK162" s="295"/>
      <c r="CL162" s="295"/>
      <c r="CM162" s="295">
        <f t="shared" si="131"/>
        <v>2.7692307692307692</v>
      </c>
      <c r="CN162" s="295"/>
      <c r="CO162" s="295"/>
      <c r="CP162" s="361"/>
      <c r="CQ162" s="355"/>
      <c r="CR162" s="295"/>
      <c r="CS162" s="295"/>
      <c r="CT162" s="295"/>
      <c r="CU162" s="295"/>
      <c r="CV162" s="295"/>
      <c r="CW162" s="295"/>
      <c r="CX162" s="295"/>
      <c r="CY162" s="295"/>
      <c r="CZ162" s="295"/>
      <c r="DA162" s="295"/>
      <c r="DB162" s="295"/>
      <c r="DC162" s="295"/>
      <c r="DD162" s="295"/>
      <c r="DE162" s="295"/>
      <c r="DF162" s="295"/>
      <c r="DG162" s="361"/>
      <c r="DH162" s="295">
        <f t="shared" si="132"/>
        <v>0</v>
      </c>
      <c r="DI162" s="295">
        <f t="shared" si="133"/>
        <v>0</v>
      </c>
      <c r="DJ162" s="295">
        <f t="shared" si="144"/>
        <v>0</v>
      </c>
      <c r="DK162" s="295"/>
      <c r="DL162" s="295"/>
      <c r="DM162" s="295"/>
      <c r="DN162" s="295"/>
      <c r="DO162" s="295">
        <f t="shared" si="134"/>
        <v>0</v>
      </c>
      <c r="DP162" s="295">
        <f t="shared" si="135"/>
        <v>0</v>
      </c>
      <c r="DQ162" s="295">
        <f t="shared" si="136"/>
        <v>0</v>
      </c>
      <c r="DR162" s="295">
        <f t="shared" si="137"/>
        <v>0</v>
      </c>
      <c r="DS162" s="295">
        <f t="shared" si="145"/>
        <v>0</v>
      </c>
      <c r="DT162" s="295"/>
      <c r="DU162" s="295"/>
      <c r="DV162" s="295"/>
      <c r="DW162" s="295"/>
      <c r="DX162" s="295"/>
      <c r="DY162" s="295"/>
      <c r="DZ162" s="361"/>
      <c r="EA162" s="295">
        <f t="shared" si="138"/>
        <v>0</v>
      </c>
      <c r="EB162" s="295">
        <f t="shared" si="139"/>
        <v>0</v>
      </c>
      <c r="EC162" s="295"/>
      <c r="ED162" s="295"/>
      <c r="EE162" s="295">
        <f t="shared" si="140"/>
        <v>0</v>
      </c>
      <c r="EF162" s="295">
        <f t="shared" si="141"/>
        <v>0</v>
      </c>
      <c r="EG162" s="295">
        <f t="shared" si="142"/>
        <v>0</v>
      </c>
      <c r="EH162" s="295">
        <f t="shared" si="143"/>
        <v>0</v>
      </c>
      <c r="EI162" s="295"/>
      <c r="EJ162" s="295"/>
      <c r="EK162" s="295"/>
      <c r="EL162" s="295"/>
      <c r="EM162" s="295"/>
      <c r="EN162" s="290">
        <v>20</v>
      </c>
      <c r="EO162" s="290">
        <v>0</v>
      </c>
      <c r="EP162" s="290">
        <v>0</v>
      </c>
      <c r="EQ162" s="295"/>
      <c r="ER162" s="295"/>
      <c r="ES162" s="290">
        <v>20</v>
      </c>
      <c r="ET162" s="290">
        <v>0</v>
      </c>
      <c r="EU162" s="290">
        <v>0</v>
      </c>
      <c r="EW162" s="295"/>
      <c r="EX162" s="295"/>
      <c r="EY162" s="290">
        <v>20</v>
      </c>
      <c r="EZ162" s="290">
        <v>0</v>
      </c>
      <c r="FA162" s="290">
        <v>0</v>
      </c>
      <c r="FB162" s="290">
        <v>20</v>
      </c>
      <c r="FC162" s="290">
        <v>0</v>
      </c>
      <c r="FD162" s="290">
        <v>0</v>
      </c>
      <c r="FE162" s="290">
        <v>20</v>
      </c>
      <c r="FF162" s="290">
        <v>0</v>
      </c>
      <c r="FG162" s="290">
        <v>0</v>
      </c>
      <c r="FH162" s="290">
        <v>20</v>
      </c>
      <c r="FI162" s="290">
        <v>0</v>
      </c>
      <c r="FJ162" s="290">
        <v>0</v>
      </c>
      <c r="FX162" s="398"/>
    </row>
    <row r="163" spans="1:180">
      <c r="A163" s="289" t="s">
        <v>1131</v>
      </c>
      <c r="B163" s="300">
        <v>20</v>
      </c>
      <c r="C163" s="300">
        <v>20</v>
      </c>
      <c r="D163" s="290" t="s">
        <v>1403</v>
      </c>
      <c r="E163" s="295"/>
      <c r="F163" s="295" t="s">
        <v>872</v>
      </c>
      <c r="G163" s="295"/>
      <c r="H163" s="290" t="s">
        <v>1444</v>
      </c>
      <c r="I163" s="290" t="s">
        <v>1445</v>
      </c>
      <c r="J163" s="285"/>
      <c r="K163" s="285"/>
      <c r="L163" s="327"/>
      <c r="AA163" s="361"/>
      <c r="AO163" s="361"/>
      <c r="BB163" s="361"/>
      <c r="BZ163" s="361"/>
      <c r="CA163" s="355">
        <v>3.8461538461538463</v>
      </c>
      <c r="CB163" s="295">
        <v>2.9230769230769229</v>
      </c>
      <c r="CC163" s="295"/>
      <c r="CD163" s="295"/>
      <c r="CE163" s="295">
        <v>4</v>
      </c>
      <c r="CF163" s="295">
        <v>4</v>
      </c>
      <c r="CG163" s="295"/>
      <c r="CH163" s="295"/>
      <c r="CI163" s="295"/>
      <c r="CJ163" s="295">
        <f t="shared" si="130"/>
        <v>3.3846153846153846</v>
      </c>
      <c r="CK163" s="295"/>
      <c r="CL163" s="295"/>
      <c r="CM163" s="295">
        <f t="shared" si="131"/>
        <v>4</v>
      </c>
      <c r="CN163" s="295"/>
      <c r="CO163" s="295"/>
      <c r="CP163" s="361"/>
      <c r="CQ163" s="355"/>
      <c r="CR163" s="295"/>
      <c r="CS163" s="295"/>
      <c r="CT163" s="295"/>
      <c r="CU163" s="295"/>
      <c r="CV163" s="295"/>
      <c r="CW163" s="295"/>
      <c r="CX163" s="295"/>
      <c r="CY163" s="295"/>
      <c r="CZ163" s="295"/>
      <c r="DA163" s="295"/>
      <c r="DB163" s="295"/>
      <c r="DC163" s="295"/>
      <c r="DD163" s="295"/>
      <c r="DE163" s="295"/>
      <c r="DF163" s="295"/>
      <c r="DG163" s="361"/>
      <c r="DH163" s="295">
        <f t="shared" si="132"/>
        <v>0</v>
      </c>
      <c r="DI163" s="295">
        <f t="shared" si="133"/>
        <v>0</v>
      </c>
      <c r="DJ163" s="295">
        <f t="shared" si="144"/>
        <v>0</v>
      </c>
      <c r="DK163" s="295"/>
      <c r="DL163" s="295"/>
      <c r="DM163" s="295"/>
      <c r="DN163" s="295"/>
      <c r="DO163" s="295">
        <f t="shared" si="134"/>
        <v>0</v>
      </c>
      <c r="DP163" s="295">
        <f t="shared" si="135"/>
        <v>0</v>
      </c>
      <c r="DQ163" s="295">
        <f t="shared" si="136"/>
        <v>0</v>
      </c>
      <c r="DR163" s="295">
        <f t="shared" si="137"/>
        <v>0</v>
      </c>
      <c r="DS163" s="295">
        <f t="shared" si="145"/>
        <v>0</v>
      </c>
      <c r="DT163" s="295"/>
      <c r="DU163" s="295"/>
      <c r="DV163" s="295"/>
      <c r="DW163" s="295"/>
      <c r="DX163" s="295"/>
      <c r="DY163" s="295"/>
      <c r="DZ163" s="361"/>
      <c r="EA163" s="295">
        <f t="shared" si="138"/>
        <v>0</v>
      </c>
      <c r="EB163" s="295">
        <f t="shared" si="139"/>
        <v>0</v>
      </c>
      <c r="EC163" s="295"/>
      <c r="ED163" s="295"/>
      <c r="EE163" s="295">
        <f t="shared" si="140"/>
        <v>0</v>
      </c>
      <c r="EF163" s="295">
        <f t="shared" si="141"/>
        <v>0</v>
      </c>
      <c r="EG163" s="295">
        <f t="shared" si="142"/>
        <v>0</v>
      </c>
      <c r="EH163" s="295">
        <f t="shared" si="143"/>
        <v>0</v>
      </c>
      <c r="EI163" s="295"/>
      <c r="EJ163" s="295"/>
      <c r="EK163" s="295"/>
      <c r="EL163" s="295"/>
      <c r="EM163" s="295"/>
      <c r="EN163" s="290">
        <v>20</v>
      </c>
      <c r="EO163" s="290">
        <v>0</v>
      </c>
      <c r="EP163" s="290">
        <v>0</v>
      </c>
      <c r="EQ163" s="295"/>
      <c r="ER163" s="295"/>
      <c r="ES163" s="290">
        <v>20</v>
      </c>
      <c r="ET163" s="290">
        <v>0</v>
      </c>
      <c r="EU163" s="290">
        <v>0</v>
      </c>
      <c r="EW163" s="295"/>
      <c r="EX163" s="295"/>
      <c r="EY163" s="290">
        <v>20</v>
      </c>
      <c r="EZ163" s="290">
        <v>0</v>
      </c>
      <c r="FA163" s="290">
        <v>0</v>
      </c>
      <c r="FB163" s="290">
        <v>20</v>
      </c>
      <c r="FC163" s="290">
        <v>0</v>
      </c>
      <c r="FD163" s="290">
        <v>0</v>
      </c>
      <c r="FE163" s="290">
        <v>20</v>
      </c>
      <c r="FF163" s="290">
        <v>0</v>
      </c>
      <c r="FG163" s="290">
        <v>0</v>
      </c>
      <c r="FH163" s="290">
        <v>20</v>
      </c>
      <c r="FI163" s="290">
        <v>0</v>
      </c>
      <c r="FJ163" s="290">
        <v>0</v>
      </c>
      <c r="FX163" s="398"/>
    </row>
    <row r="164" spans="1:180">
      <c r="A164" s="289" t="s">
        <v>1131</v>
      </c>
      <c r="B164" s="300">
        <v>21</v>
      </c>
      <c r="C164" s="300">
        <v>21</v>
      </c>
      <c r="D164" s="290" t="s">
        <v>1404</v>
      </c>
      <c r="E164" s="295"/>
      <c r="F164" s="295" t="s">
        <v>872</v>
      </c>
      <c r="G164" s="295"/>
      <c r="H164" s="290" t="s">
        <v>1446</v>
      </c>
      <c r="I164" s="290" t="s">
        <v>1447</v>
      </c>
      <c r="J164" s="285"/>
      <c r="K164" s="285"/>
      <c r="L164" s="327"/>
      <c r="AA164" s="361"/>
      <c r="AO164" s="361"/>
      <c r="BB164" s="361"/>
      <c r="BZ164" s="361"/>
      <c r="CA164" s="355">
        <v>5.0769230769230766</v>
      </c>
      <c r="CB164" s="295">
        <v>4.4615384615384617</v>
      </c>
      <c r="CC164" s="295"/>
      <c r="CD164" s="295"/>
      <c r="CE164" s="295">
        <v>5.6923076923076925</v>
      </c>
      <c r="CF164" s="295">
        <v>5.9230769230769234</v>
      </c>
      <c r="CG164" s="295"/>
      <c r="CH164" s="295"/>
      <c r="CI164" s="295"/>
      <c r="CJ164" s="295">
        <f t="shared" ref="CJ164:CJ179" si="146">AVERAGE(CA164:CB164)</f>
        <v>4.7692307692307692</v>
      </c>
      <c r="CK164" s="295"/>
      <c r="CL164" s="295"/>
      <c r="CM164" s="295">
        <f t="shared" ref="CM164:CM179" si="147">AVERAGE(CE164:CF164)</f>
        <v>5.8076923076923084</v>
      </c>
      <c r="CN164" s="295"/>
      <c r="CO164" s="295"/>
      <c r="CP164" s="361"/>
      <c r="CQ164" s="355"/>
      <c r="CR164" s="295"/>
      <c r="CS164" s="295"/>
      <c r="CT164" s="295"/>
      <c r="CU164" s="295"/>
      <c r="CV164" s="295"/>
      <c r="CW164" s="295"/>
      <c r="CX164" s="295"/>
      <c r="CY164" s="295"/>
      <c r="CZ164" s="295"/>
      <c r="DA164" s="295"/>
      <c r="DB164" s="295"/>
      <c r="DC164" s="295"/>
      <c r="DD164" s="295"/>
      <c r="DE164" s="295"/>
      <c r="DF164" s="295"/>
      <c r="DG164" s="361"/>
      <c r="DH164" s="295">
        <f t="shared" ref="DH164:DH179" si="148">2*(ASIN(SQRT(EA164/100)))</f>
        <v>0</v>
      </c>
      <c r="DI164" s="295">
        <f t="shared" ref="DI164:DI179" si="149">2*(ASIN(SQRT(EB164/100)))</f>
        <v>0</v>
      </c>
      <c r="DJ164" s="295">
        <f t="shared" si="144"/>
        <v>0</v>
      </c>
      <c r="DK164" s="295"/>
      <c r="DL164" s="295"/>
      <c r="DM164" s="295"/>
      <c r="DN164" s="295"/>
      <c r="DO164" s="295">
        <f t="shared" ref="DO164:DO179" si="150">2*(ASIN(SQRT(EE164/100)))</f>
        <v>0</v>
      </c>
      <c r="DP164" s="295">
        <f t="shared" ref="DP164:DP179" si="151">2*(ASIN(SQRT(EF164/100)))</f>
        <v>0</v>
      </c>
      <c r="DQ164" s="295">
        <f t="shared" ref="DQ164:DQ179" si="152">2*(ASIN(SQRT(EG164/100)))</f>
        <v>0.31756042929152134</v>
      </c>
      <c r="DR164" s="295">
        <f t="shared" ref="DR164:DR179" si="153">2*(ASIN(SQRT(EH164/100)))</f>
        <v>0</v>
      </c>
      <c r="DS164" s="295">
        <f t="shared" si="145"/>
        <v>7.9390107322880335E-2</v>
      </c>
      <c r="DT164" s="295"/>
      <c r="DU164" s="295"/>
      <c r="DV164" s="295"/>
      <c r="DW164" s="295"/>
      <c r="DX164" s="295"/>
      <c r="DY164" s="295"/>
      <c r="DZ164" s="361"/>
      <c r="EA164" s="295">
        <f t="shared" ref="EA164:EA179" si="154">SUM((EO164+ET164)/(EN164+ES164))*100</f>
        <v>0</v>
      </c>
      <c r="EB164" s="295">
        <f t="shared" ref="EB164:EB179" si="155">SUM((EP164+EU164)/(EN164+ES164))*100</f>
        <v>0</v>
      </c>
      <c r="EC164" s="295"/>
      <c r="ED164" s="295"/>
      <c r="EE164" s="295">
        <f t="shared" ref="EE164:EE179" si="156">SUM((EZ164+FC164)/(EY164+FB164))*100</f>
        <v>0</v>
      </c>
      <c r="EF164" s="295">
        <f t="shared" ref="EF164:EF179" si="157">SUM((FA164+FD164)/(EY164+FB164))*100</f>
        <v>0</v>
      </c>
      <c r="EG164" s="295">
        <f t="shared" ref="EG164:EG179" si="158">SUM((FF164+FI164)/(FE164+FH164))*100</f>
        <v>2.5</v>
      </c>
      <c r="EH164" s="295">
        <f t="shared" ref="EH164:EH179" si="159">SUM((FG164+FJ164)/(FE164+FH164))*100</f>
        <v>0</v>
      </c>
      <c r="EI164" s="295"/>
      <c r="EJ164" s="295"/>
      <c r="EK164" s="295"/>
      <c r="EL164" s="295"/>
      <c r="EM164" s="295"/>
      <c r="EN164" s="290">
        <v>20</v>
      </c>
      <c r="EO164" s="290">
        <v>0</v>
      </c>
      <c r="EP164" s="290">
        <v>0</v>
      </c>
      <c r="EQ164" s="295"/>
      <c r="ER164" s="295"/>
      <c r="ES164" s="290">
        <v>20</v>
      </c>
      <c r="ET164" s="290">
        <v>0</v>
      </c>
      <c r="EU164" s="290">
        <v>0</v>
      </c>
      <c r="EW164" s="295"/>
      <c r="EX164" s="295"/>
      <c r="EY164" s="290">
        <v>20</v>
      </c>
      <c r="EZ164" s="290">
        <v>0</v>
      </c>
      <c r="FA164" s="290">
        <v>0</v>
      </c>
      <c r="FB164" s="290">
        <v>20</v>
      </c>
      <c r="FC164" s="290">
        <v>0</v>
      </c>
      <c r="FD164" s="290">
        <v>0</v>
      </c>
      <c r="FE164" s="290">
        <v>20</v>
      </c>
      <c r="FF164" s="290">
        <v>1</v>
      </c>
      <c r="FG164" s="290">
        <v>0</v>
      </c>
      <c r="FH164" s="290">
        <v>20</v>
      </c>
      <c r="FI164" s="290">
        <v>0</v>
      </c>
      <c r="FJ164" s="290">
        <v>0</v>
      </c>
      <c r="FX164" s="398"/>
    </row>
    <row r="165" spans="1:180">
      <c r="A165" s="289" t="s">
        <v>1131</v>
      </c>
      <c r="B165" s="300">
        <v>22</v>
      </c>
      <c r="C165" s="300">
        <v>22</v>
      </c>
      <c r="D165" s="290" t="s">
        <v>1405</v>
      </c>
      <c r="E165" s="295"/>
      <c r="F165" s="295" t="s">
        <v>872</v>
      </c>
      <c r="G165" s="295"/>
      <c r="H165" s="290" t="s">
        <v>1448</v>
      </c>
      <c r="I165" s="290" t="s">
        <v>1449</v>
      </c>
      <c r="J165" s="285"/>
      <c r="K165" s="285"/>
      <c r="L165" s="327"/>
      <c r="AA165" s="361"/>
      <c r="AO165" s="361"/>
      <c r="BB165" s="361"/>
      <c r="BZ165" s="361"/>
      <c r="CA165" s="355">
        <v>5.7692307692307692</v>
      </c>
      <c r="CB165" s="295">
        <v>5.4615384615384617</v>
      </c>
      <c r="CC165" s="295"/>
      <c r="CD165" s="295"/>
      <c r="CE165" s="295">
        <v>5.5384615384615383</v>
      </c>
      <c r="CF165" s="295">
        <v>6.4615384615384617</v>
      </c>
      <c r="CG165" s="295"/>
      <c r="CH165" s="295"/>
      <c r="CI165" s="295"/>
      <c r="CJ165" s="295">
        <f t="shared" si="146"/>
        <v>5.615384615384615</v>
      </c>
      <c r="CK165" s="295"/>
      <c r="CL165" s="295"/>
      <c r="CM165" s="295">
        <f t="shared" si="147"/>
        <v>6</v>
      </c>
      <c r="CN165" s="295"/>
      <c r="CO165" s="295"/>
      <c r="CP165" s="361"/>
      <c r="CQ165" s="355"/>
      <c r="CR165" s="295"/>
      <c r="CS165" s="295"/>
      <c r="CT165" s="295"/>
      <c r="CU165" s="295"/>
      <c r="CV165" s="295"/>
      <c r="CW165" s="295"/>
      <c r="CX165" s="295"/>
      <c r="CY165" s="295"/>
      <c r="CZ165" s="295"/>
      <c r="DA165" s="295"/>
      <c r="DB165" s="295"/>
      <c r="DC165" s="295"/>
      <c r="DD165" s="295"/>
      <c r="DE165" s="295"/>
      <c r="DF165" s="295"/>
      <c r="DG165" s="361"/>
      <c r="DH165" s="295">
        <f t="shared" si="148"/>
        <v>0</v>
      </c>
      <c r="DI165" s="295">
        <f t="shared" si="149"/>
        <v>0</v>
      </c>
      <c r="DJ165" s="295">
        <f t="shared" si="144"/>
        <v>0</v>
      </c>
      <c r="DK165" s="295"/>
      <c r="DL165" s="295"/>
      <c r="DM165" s="295"/>
      <c r="DN165" s="295"/>
      <c r="DO165" s="295">
        <f t="shared" si="150"/>
        <v>0</v>
      </c>
      <c r="DP165" s="295">
        <f t="shared" si="151"/>
        <v>0</v>
      </c>
      <c r="DQ165" s="295">
        <f t="shared" si="152"/>
        <v>0</v>
      </c>
      <c r="DR165" s="295">
        <f t="shared" si="153"/>
        <v>0</v>
      </c>
      <c r="DS165" s="295">
        <f t="shared" si="145"/>
        <v>0</v>
      </c>
      <c r="DT165" s="295"/>
      <c r="DU165" s="295"/>
      <c r="DV165" s="295"/>
      <c r="DW165" s="295"/>
      <c r="DX165" s="295"/>
      <c r="DY165" s="295"/>
      <c r="DZ165" s="361"/>
      <c r="EA165" s="295">
        <f t="shared" si="154"/>
        <v>0</v>
      </c>
      <c r="EB165" s="295">
        <f t="shared" si="155"/>
        <v>0</v>
      </c>
      <c r="EC165" s="295"/>
      <c r="ED165" s="295"/>
      <c r="EE165" s="295">
        <f t="shared" si="156"/>
        <v>0</v>
      </c>
      <c r="EF165" s="295">
        <f t="shared" si="157"/>
        <v>0</v>
      </c>
      <c r="EG165" s="295">
        <f t="shared" si="158"/>
        <v>0</v>
      </c>
      <c r="EH165" s="295">
        <f t="shared" si="159"/>
        <v>0</v>
      </c>
      <c r="EI165" s="295"/>
      <c r="EJ165" s="295"/>
      <c r="EK165" s="295"/>
      <c r="EL165" s="295"/>
      <c r="EM165" s="295"/>
      <c r="EN165" s="290">
        <v>20</v>
      </c>
      <c r="EO165" s="290">
        <v>0</v>
      </c>
      <c r="EP165" s="290">
        <v>0</v>
      </c>
      <c r="EQ165" s="295"/>
      <c r="ER165" s="295"/>
      <c r="ES165" s="290">
        <v>20</v>
      </c>
      <c r="ET165" s="290">
        <v>0</v>
      </c>
      <c r="EU165" s="290">
        <v>0</v>
      </c>
      <c r="EW165" s="295"/>
      <c r="EX165" s="295"/>
      <c r="EY165" s="290">
        <v>20</v>
      </c>
      <c r="EZ165" s="290">
        <v>0</v>
      </c>
      <c r="FA165" s="290">
        <v>0</v>
      </c>
      <c r="FB165" s="290">
        <v>20</v>
      </c>
      <c r="FC165" s="290">
        <v>0</v>
      </c>
      <c r="FD165" s="290">
        <v>0</v>
      </c>
      <c r="FE165" s="290">
        <v>20</v>
      </c>
      <c r="FF165" s="290">
        <v>0</v>
      </c>
      <c r="FG165" s="290">
        <v>0</v>
      </c>
      <c r="FH165" s="290">
        <v>20</v>
      </c>
      <c r="FI165" s="290">
        <v>0</v>
      </c>
      <c r="FJ165" s="290">
        <v>0</v>
      </c>
      <c r="FX165" s="398"/>
    </row>
    <row r="166" spans="1:180">
      <c r="A166" s="289" t="s">
        <v>1131</v>
      </c>
      <c r="B166" s="300">
        <v>23</v>
      </c>
      <c r="C166" s="300">
        <v>23</v>
      </c>
      <c r="D166" s="290" t="s">
        <v>1406</v>
      </c>
      <c r="E166" s="295"/>
      <c r="F166" s="295" t="s">
        <v>872</v>
      </c>
      <c r="G166" s="295"/>
      <c r="H166" s="290" t="s">
        <v>1450</v>
      </c>
      <c r="I166" s="290" t="s">
        <v>1451</v>
      </c>
      <c r="J166" s="285"/>
      <c r="K166" s="285"/>
      <c r="L166" s="327"/>
      <c r="AA166" s="361"/>
      <c r="AO166" s="361"/>
      <c r="BB166" s="361"/>
      <c r="BZ166" s="361"/>
      <c r="CA166" s="355">
        <v>7.5384615384615383</v>
      </c>
      <c r="CB166" s="295">
        <v>7.4615384615384617</v>
      </c>
      <c r="CC166" s="295"/>
      <c r="CD166" s="295"/>
      <c r="CE166" s="295">
        <v>8</v>
      </c>
      <c r="CF166" s="295">
        <v>8</v>
      </c>
      <c r="CG166" s="295"/>
      <c r="CH166" s="295"/>
      <c r="CI166" s="295"/>
      <c r="CJ166" s="295">
        <f t="shared" si="146"/>
        <v>7.5</v>
      </c>
      <c r="CK166" s="295"/>
      <c r="CL166" s="295"/>
      <c r="CM166" s="295">
        <f t="shared" si="147"/>
        <v>8</v>
      </c>
      <c r="CN166" s="295"/>
      <c r="CO166" s="295"/>
      <c r="CP166" s="361"/>
      <c r="CQ166" s="355"/>
      <c r="CR166" s="295"/>
      <c r="CS166" s="295"/>
      <c r="CT166" s="295"/>
      <c r="CU166" s="295"/>
      <c r="CV166" s="295"/>
      <c r="CW166" s="295"/>
      <c r="CX166" s="295"/>
      <c r="CY166" s="295"/>
      <c r="CZ166" s="295"/>
      <c r="DA166" s="295"/>
      <c r="DB166" s="295"/>
      <c r="DC166" s="295"/>
      <c r="DD166" s="295"/>
      <c r="DE166" s="295"/>
      <c r="DF166" s="295"/>
      <c r="DG166" s="361"/>
      <c r="DH166" s="295">
        <f t="shared" si="148"/>
        <v>0</v>
      </c>
      <c r="DI166" s="295">
        <f t="shared" si="149"/>
        <v>0</v>
      </c>
      <c r="DJ166" s="295">
        <f t="shared" si="144"/>
        <v>0</v>
      </c>
      <c r="DK166" s="295"/>
      <c r="DL166" s="295"/>
      <c r="DM166" s="295"/>
      <c r="DN166" s="295"/>
      <c r="DO166" s="295">
        <f t="shared" si="150"/>
        <v>0</v>
      </c>
      <c r="DP166" s="295">
        <f t="shared" si="151"/>
        <v>0</v>
      </c>
      <c r="DQ166" s="295">
        <f t="shared" si="152"/>
        <v>0</v>
      </c>
      <c r="DR166" s="295">
        <f t="shared" si="153"/>
        <v>0.31756042929152134</v>
      </c>
      <c r="DS166" s="295">
        <f t="shared" si="145"/>
        <v>7.9390107322880335E-2</v>
      </c>
      <c r="DT166" s="295"/>
      <c r="DU166" s="295"/>
      <c r="DV166" s="295"/>
      <c r="DW166" s="295"/>
      <c r="DX166" s="295"/>
      <c r="DY166" s="295"/>
      <c r="DZ166" s="361"/>
      <c r="EA166" s="295">
        <f t="shared" si="154"/>
        <v>0</v>
      </c>
      <c r="EB166" s="295">
        <f t="shared" si="155"/>
        <v>0</v>
      </c>
      <c r="EC166" s="295"/>
      <c r="ED166" s="295"/>
      <c r="EE166" s="295">
        <f t="shared" si="156"/>
        <v>0</v>
      </c>
      <c r="EF166" s="295">
        <f t="shared" si="157"/>
        <v>0</v>
      </c>
      <c r="EG166" s="295">
        <f t="shared" si="158"/>
        <v>0</v>
      </c>
      <c r="EH166" s="295">
        <f t="shared" si="159"/>
        <v>2.5</v>
      </c>
      <c r="EI166" s="295"/>
      <c r="EJ166" s="295"/>
      <c r="EK166" s="295"/>
      <c r="EL166" s="295"/>
      <c r="EM166" s="295"/>
      <c r="EN166" s="290">
        <v>20</v>
      </c>
      <c r="EO166" s="290">
        <v>0</v>
      </c>
      <c r="EP166" s="290">
        <v>0</v>
      </c>
      <c r="EQ166" s="295"/>
      <c r="ER166" s="295"/>
      <c r="ES166" s="290">
        <v>20</v>
      </c>
      <c r="ET166" s="290">
        <v>0</v>
      </c>
      <c r="EU166" s="290">
        <v>0</v>
      </c>
      <c r="EW166" s="295"/>
      <c r="EX166" s="295"/>
      <c r="EY166" s="290">
        <v>20</v>
      </c>
      <c r="EZ166" s="290">
        <v>0</v>
      </c>
      <c r="FA166" s="290">
        <v>0</v>
      </c>
      <c r="FB166" s="290">
        <v>20</v>
      </c>
      <c r="FC166" s="290">
        <v>0</v>
      </c>
      <c r="FD166" s="290">
        <v>0</v>
      </c>
      <c r="FE166" s="290">
        <v>20</v>
      </c>
      <c r="FF166" s="290">
        <v>0</v>
      </c>
      <c r="FG166" s="290">
        <v>0</v>
      </c>
      <c r="FH166" s="290">
        <v>20</v>
      </c>
      <c r="FI166" s="290">
        <v>0</v>
      </c>
      <c r="FJ166" s="290">
        <v>1</v>
      </c>
      <c r="FX166" s="398"/>
    </row>
    <row r="167" spans="1:180">
      <c r="A167" s="289" t="s">
        <v>1131</v>
      </c>
      <c r="B167" s="300">
        <v>24</v>
      </c>
      <c r="C167" s="300">
        <v>24</v>
      </c>
      <c r="D167" s="290" t="s">
        <v>1407</v>
      </c>
      <c r="E167" s="295"/>
      <c r="F167" s="295" t="s">
        <v>872</v>
      </c>
      <c r="G167" s="295"/>
      <c r="H167" s="290" t="s">
        <v>1452</v>
      </c>
      <c r="I167" s="290" t="s">
        <v>1453</v>
      </c>
      <c r="J167" s="285"/>
      <c r="K167" s="285"/>
      <c r="L167" s="327"/>
      <c r="AA167" s="361"/>
      <c r="AO167" s="361"/>
      <c r="BB167" s="361"/>
      <c r="BZ167" s="361"/>
      <c r="CA167" s="355">
        <v>3.3846153846153846</v>
      </c>
      <c r="CB167" s="295">
        <v>3.5384615384615383</v>
      </c>
      <c r="CC167" s="295"/>
      <c r="CD167" s="295"/>
      <c r="CE167" s="295">
        <v>3.8461538461538463</v>
      </c>
      <c r="CF167" s="295">
        <v>4.384615384615385</v>
      </c>
      <c r="CG167" s="295"/>
      <c r="CH167" s="295"/>
      <c r="CI167" s="295"/>
      <c r="CJ167" s="295">
        <f t="shared" si="146"/>
        <v>3.4615384615384617</v>
      </c>
      <c r="CK167" s="295"/>
      <c r="CL167" s="295"/>
      <c r="CM167" s="295">
        <f t="shared" si="147"/>
        <v>4.1153846153846159</v>
      </c>
      <c r="CN167" s="295"/>
      <c r="CO167" s="295"/>
      <c r="CP167" s="361"/>
      <c r="CQ167" s="355"/>
      <c r="CR167" s="295"/>
      <c r="CS167" s="295"/>
      <c r="CT167" s="295"/>
      <c r="CU167" s="295"/>
      <c r="CV167" s="295"/>
      <c r="CW167" s="295"/>
      <c r="CX167" s="295"/>
      <c r="CY167" s="295"/>
      <c r="CZ167" s="295"/>
      <c r="DA167" s="295"/>
      <c r="DB167" s="295"/>
      <c r="DC167" s="295"/>
      <c r="DD167" s="295"/>
      <c r="DE167" s="295"/>
      <c r="DF167" s="295"/>
      <c r="DG167" s="361"/>
      <c r="DH167" s="295">
        <f t="shared" si="148"/>
        <v>0</v>
      </c>
      <c r="DI167" s="295">
        <f t="shared" si="149"/>
        <v>0</v>
      </c>
      <c r="DJ167" s="295">
        <f t="shared" si="144"/>
        <v>0</v>
      </c>
      <c r="DK167" s="295"/>
      <c r="DL167" s="295"/>
      <c r="DM167" s="295"/>
      <c r="DN167" s="295"/>
      <c r="DO167" s="295">
        <f t="shared" si="150"/>
        <v>0</v>
      </c>
      <c r="DP167" s="295">
        <f t="shared" si="151"/>
        <v>0</v>
      </c>
      <c r="DQ167" s="295">
        <f t="shared" si="152"/>
        <v>0</v>
      </c>
      <c r="DR167" s="295">
        <f t="shared" si="153"/>
        <v>0</v>
      </c>
      <c r="DS167" s="295">
        <f t="shared" si="145"/>
        <v>0</v>
      </c>
      <c r="DT167" s="295"/>
      <c r="DU167" s="295"/>
      <c r="DV167" s="295"/>
      <c r="DW167" s="295"/>
      <c r="DX167" s="295"/>
      <c r="DY167" s="295"/>
      <c r="DZ167" s="361"/>
      <c r="EA167" s="295">
        <f t="shared" si="154"/>
        <v>0</v>
      </c>
      <c r="EB167" s="295">
        <f t="shared" si="155"/>
        <v>0</v>
      </c>
      <c r="EC167" s="295"/>
      <c r="ED167" s="295"/>
      <c r="EE167" s="295">
        <f t="shared" si="156"/>
        <v>0</v>
      </c>
      <c r="EF167" s="295">
        <f t="shared" si="157"/>
        <v>0</v>
      </c>
      <c r="EG167" s="295">
        <f t="shared" si="158"/>
        <v>0</v>
      </c>
      <c r="EH167" s="295">
        <f t="shared" si="159"/>
        <v>0</v>
      </c>
      <c r="EI167" s="295"/>
      <c r="EJ167" s="295"/>
      <c r="EK167" s="295"/>
      <c r="EL167" s="295"/>
      <c r="EM167" s="295"/>
      <c r="EN167" s="290">
        <v>20</v>
      </c>
      <c r="EO167" s="290">
        <v>0</v>
      </c>
      <c r="EP167" s="290">
        <v>0</v>
      </c>
      <c r="EQ167" s="295"/>
      <c r="ER167" s="295"/>
      <c r="ES167" s="290">
        <v>20</v>
      </c>
      <c r="ET167" s="290">
        <v>0</v>
      </c>
      <c r="EU167" s="290">
        <v>0</v>
      </c>
      <c r="EW167" s="295"/>
      <c r="EX167" s="295"/>
      <c r="EY167" s="290">
        <v>20</v>
      </c>
      <c r="EZ167" s="290">
        <v>0</v>
      </c>
      <c r="FA167" s="290">
        <v>0</v>
      </c>
      <c r="FB167" s="290">
        <v>20</v>
      </c>
      <c r="FC167" s="290">
        <v>0</v>
      </c>
      <c r="FD167" s="290">
        <v>0</v>
      </c>
      <c r="FE167" s="290">
        <v>20</v>
      </c>
      <c r="FF167" s="290">
        <v>0</v>
      </c>
      <c r="FG167" s="290">
        <v>0</v>
      </c>
      <c r="FH167" s="290">
        <v>20</v>
      </c>
      <c r="FI167" s="290">
        <v>0</v>
      </c>
      <c r="FJ167" s="290">
        <v>0</v>
      </c>
      <c r="FX167" s="398"/>
    </row>
    <row r="168" spans="1:180">
      <c r="A168" s="289" t="s">
        <v>1131</v>
      </c>
      <c r="B168" s="300">
        <v>25</v>
      </c>
      <c r="C168" s="300">
        <v>25</v>
      </c>
      <c r="D168" s="290" t="s">
        <v>1408</v>
      </c>
      <c r="E168" s="295"/>
      <c r="F168" s="295" t="s">
        <v>872</v>
      </c>
      <c r="G168" s="295"/>
      <c r="H168" s="290" t="s">
        <v>1454</v>
      </c>
      <c r="I168" s="290" t="s">
        <v>1455</v>
      </c>
      <c r="J168" s="285"/>
      <c r="K168" s="285"/>
      <c r="L168" s="327"/>
      <c r="AA168" s="361"/>
      <c r="AO168" s="361"/>
      <c r="BB168" s="361"/>
      <c r="BZ168" s="361"/>
      <c r="CA168" s="355">
        <v>4.2307692307692308</v>
      </c>
      <c r="CB168" s="295">
        <v>4.615384615384615</v>
      </c>
      <c r="CC168" s="295"/>
      <c r="CD168" s="295"/>
      <c r="CE168" s="295">
        <v>5.3076923076923075</v>
      </c>
      <c r="CF168" s="295">
        <v>5</v>
      </c>
      <c r="CG168" s="295"/>
      <c r="CH168" s="295"/>
      <c r="CI168" s="295"/>
      <c r="CJ168" s="295">
        <f t="shared" si="146"/>
        <v>4.4230769230769234</v>
      </c>
      <c r="CK168" s="295"/>
      <c r="CL168" s="295"/>
      <c r="CM168" s="295">
        <f t="shared" si="147"/>
        <v>5.1538461538461533</v>
      </c>
      <c r="CN168" s="295"/>
      <c r="CO168" s="295"/>
      <c r="CP168" s="361"/>
      <c r="CQ168" s="355"/>
      <c r="CR168" s="295"/>
      <c r="CS168" s="295"/>
      <c r="CT168" s="295"/>
      <c r="CU168" s="295"/>
      <c r="CV168" s="295"/>
      <c r="CW168" s="295"/>
      <c r="CX168" s="295"/>
      <c r="CY168" s="295"/>
      <c r="CZ168" s="295"/>
      <c r="DA168" s="295"/>
      <c r="DB168" s="295"/>
      <c r="DC168" s="295"/>
      <c r="DD168" s="295"/>
      <c r="DE168" s="295"/>
      <c r="DF168" s="295"/>
      <c r="DG168" s="361"/>
      <c r="DH168" s="295">
        <f t="shared" si="148"/>
        <v>0</v>
      </c>
      <c r="DI168" s="295">
        <f t="shared" si="149"/>
        <v>0</v>
      </c>
      <c r="DJ168" s="295">
        <f t="shared" si="144"/>
        <v>0</v>
      </c>
      <c r="DK168" s="295"/>
      <c r="DL168" s="295"/>
      <c r="DM168" s="295"/>
      <c r="DN168" s="295"/>
      <c r="DO168" s="295">
        <f t="shared" si="150"/>
        <v>0</v>
      </c>
      <c r="DP168" s="295">
        <f t="shared" si="151"/>
        <v>0</v>
      </c>
      <c r="DQ168" s="295">
        <f t="shared" si="152"/>
        <v>0</v>
      </c>
      <c r="DR168" s="295">
        <f t="shared" si="153"/>
        <v>0</v>
      </c>
      <c r="DS168" s="295">
        <f t="shared" si="145"/>
        <v>0</v>
      </c>
      <c r="DT168" s="295"/>
      <c r="DU168" s="295"/>
      <c r="DV168" s="295"/>
      <c r="DW168" s="295"/>
      <c r="DX168" s="295"/>
      <c r="DY168" s="295"/>
      <c r="DZ168" s="361"/>
      <c r="EA168" s="295">
        <f t="shared" si="154"/>
        <v>0</v>
      </c>
      <c r="EB168" s="295">
        <f t="shared" si="155"/>
        <v>0</v>
      </c>
      <c r="EC168" s="295"/>
      <c r="ED168" s="295"/>
      <c r="EE168" s="295">
        <f t="shared" si="156"/>
        <v>0</v>
      </c>
      <c r="EF168" s="295">
        <f t="shared" si="157"/>
        <v>0</v>
      </c>
      <c r="EG168" s="295">
        <f t="shared" si="158"/>
        <v>0</v>
      </c>
      <c r="EH168" s="295">
        <f t="shared" si="159"/>
        <v>0</v>
      </c>
      <c r="EI168" s="295"/>
      <c r="EJ168" s="295"/>
      <c r="EK168" s="295"/>
      <c r="EL168" s="295"/>
      <c r="EM168" s="295"/>
      <c r="EN168" s="290">
        <v>20</v>
      </c>
      <c r="EO168" s="290">
        <v>0</v>
      </c>
      <c r="EP168" s="290">
        <v>0</v>
      </c>
      <c r="EQ168" s="295"/>
      <c r="ER168" s="295"/>
      <c r="ES168" s="290">
        <v>20</v>
      </c>
      <c r="ET168" s="290">
        <v>0</v>
      </c>
      <c r="EU168" s="290">
        <v>0</v>
      </c>
      <c r="EW168" s="295"/>
      <c r="EX168" s="295"/>
      <c r="EY168" s="290">
        <v>20</v>
      </c>
      <c r="EZ168" s="290">
        <v>0</v>
      </c>
      <c r="FA168" s="290">
        <v>0</v>
      </c>
      <c r="FB168" s="290">
        <v>20</v>
      </c>
      <c r="FC168" s="290">
        <v>0</v>
      </c>
      <c r="FD168" s="290">
        <v>0</v>
      </c>
      <c r="FE168" s="290">
        <v>20</v>
      </c>
      <c r="FF168" s="290">
        <v>0</v>
      </c>
      <c r="FG168" s="290">
        <v>0</v>
      </c>
      <c r="FH168" s="290">
        <v>20</v>
      </c>
      <c r="FI168" s="290">
        <v>0</v>
      </c>
      <c r="FJ168" s="290">
        <v>0</v>
      </c>
      <c r="FX168" s="398"/>
    </row>
    <row r="169" spans="1:180">
      <c r="A169" s="289" t="s">
        <v>1131</v>
      </c>
      <c r="B169" s="300">
        <v>26</v>
      </c>
      <c r="C169" s="300">
        <v>26</v>
      </c>
      <c r="D169" s="290" t="s">
        <v>1409</v>
      </c>
      <c r="E169" s="295"/>
      <c r="F169" s="295" t="s">
        <v>872</v>
      </c>
      <c r="G169" s="295"/>
      <c r="H169" s="290" t="s">
        <v>1456</v>
      </c>
      <c r="I169" s="290" t="s">
        <v>1457</v>
      </c>
      <c r="J169" s="285"/>
      <c r="K169" s="285"/>
      <c r="L169" s="327"/>
      <c r="AA169" s="361"/>
      <c r="AO169" s="361"/>
      <c r="BB169" s="361"/>
      <c r="BZ169" s="361"/>
      <c r="CA169" s="355">
        <v>4.6923076923076925</v>
      </c>
      <c r="CB169" s="295">
        <v>5.384615384615385</v>
      </c>
      <c r="CC169" s="295"/>
      <c r="CD169" s="295"/>
      <c r="CE169" s="295">
        <v>4.5384615384615383</v>
      </c>
      <c r="CF169" s="295">
        <v>5.8461538461538458</v>
      </c>
      <c r="CG169" s="295"/>
      <c r="CH169" s="295"/>
      <c r="CI169" s="295"/>
      <c r="CJ169" s="295">
        <f t="shared" si="146"/>
        <v>5.0384615384615383</v>
      </c>
      <c r="CK169" s="295"/>
      <c r="CL169" s="295"/>
      <c r="CM169" s="295">
        <f t="shared" si="147"/>
        <v>5.1923076923076916</v>
      </c>
      <c r="CN169" s="295"/>
      <c r="CO169" s="295"/>
      <c r="CP169" s="361"/>
      <c r="CQ169" s="355"/>
      <c r="CR169" s="295"/>
      <c r="CS169" s="295"/>
      <c r="CT169" s="295"/>
      <c r="CU169" s="295"/>
      <c r="CV169" s="295"/>
      <c r="CW169" s="295"/>
      <c r="CX169" s="295"/>
      <c r="CY169" s="295"/>
      <c r="CZ169" s="295"/>
      <c r="DA169" s="295"/>
      <c r="DB169" s="295"/>
      <c r="DC169" s="295"/>
      <c r="DD169" s="295"/>
      <c r="DE169" s="295"/>
      <c r="DF169" s="295"/>
      <c r="DG169" s="361"/>
      <c r="DH169" s="295">
        <f t="shared" si="148"/>
        <v>0</v>
      </c>
      <c r="DI169" s="295">
        <f t="shared" si="149"/>
        <v>0</v>
      </c>
      <c r="DJ169" s="295">
        <f t="shared" si="144"/>
        <v>0</v>
      </c>
      <c r="DK169" s="295"/>
      <c r="DL169" s="295"/>
      <c r="DM169" s="295"/>
      <c r="DN169" s="295"/>
      <c r="DO169" s="295">
        <f t="shared" si="150"/>
        <v>0</v>
      </c>
      <c r="DP169" s="295">
        <f t="shared" si="151"/>
        <v>0</v>
      </c>
      <c r="DQ169" s="295">
        <f t="shared" si="152"/>
        <v>0</v>
      </c>
      <c r="DR169" s="295">
        <f t="shared" si="153"/>
        <v>0</v>
      </c>
      <c r="DS169" s="295">
        <f t="shared" si="145"/>
        <v>0</v>
      </c>
      <c r="DT169" s="295"/>
      <c r="DU169" s="295"/>
      <c r="DV169" s="295"/>
      <c r="DW169" s="295"/>
      <c r="DX169" s="295"/>
      <c r="DY169" s="295"/>
      <c r="DZ169" s="361"/>
      <c r="EA169" s="295">
        <f t="shared" si="154"/>
        <v>0</v>
      </c>
      <c r="EB169" s="295">
        <f t="shared" si="155"/>
        <v>0</v>
      </c>
      <c r="EC169" s="295"/>
      <c r="ED169" s="295"/>
      <c r="EE169" s="295">
        <f t="shared" si="156"/>
        <v>0</v>
      </c>
      <c r="EF169" s="295">
        <f t="shared" si="157"/>
        <v>0</v>
      </c>
      <c r="EG169" s="295">
        <f t="shared" si="158"/>
        <v>0</v>
      </c>
      <c r="EH169" s="295">
        <f t="shared" si="159"/>
        <v>0</v>
      </c>
      <c r="EI169" s="295"/>
      <c r="EJ169" s="295"/>
      <c r="EK169" s="295"/>
      <c r="EL169" s="295"/>
      <c r="EM169" s="295"/>
      <c r="EN169" s="290">
        <v>20</v>
      </c>
      <c r="EO169" s="290">
        <v>0</v>
      </c>
      <c r="EP169" s="290">
        <v>0</v>
      </c>
      <c r="EQ169" s="295"/>
      <c r="ER169" s="295"/>
      <c r="ES169" s="290">
        <v>20</v>
      </c>
      <c r="ET169" s="290">
        <v>0</v>
      </c>
      <c r="EU169" s="290">
        <v>0</v>
      </c>
      <c r="EW169" s="295"/>
      <c r="EX169" s="295"/>
      <c r="EY169" s="290">
        <v>20</v>
      </c>
      <c r="EZ169" s="290">
        <v>0</v>
      </c>
      <c r="FA169" s="290">
        <v>0</v>
      </c>
      <c r="FB169" s="290">
        <v>20</v>
      </c>
      <c r="FC169" s="290">
        <v>0</v>
      </c>
      <c r="FD169" s="290">
        <v>0</v>
      </c>
      <c r="FE169" s="290">
        <v>20</v>
      </c>
      <c r="FF169" s="290">
        <v>0</v>
      </c>
      <c r="FG169" s="290">
        <v>0</v>
      </c>
      <c r="FH169" s="290">
        <v>20</v>
      </c>
      <c r="FI169" s="290">
        <v>0</v>
      </c>
      <c r="FJ169" s="290">
        <v>0</v>
      </c>
      <c r="FX169" s="398"/>
    </row>
    <row r="170" spans="1:180">
      <c r="A170" s="289" t="s">
        <v>1131</v>
      </c>
      <c r="B170" s="300">
        <v>27</v>
      </c>
      <c r="C170" s="300">
        <v>27</v>
      </c>
      <c r="D170" s="290" t="s">
        <v>1410</v>
      </c>
      <c r="E170" s="295"/>
      <c r="F170" s="295" t="s">
        <v>872</v>
      </c>
      <c r="G170" s="295"/>
      <c r="H170" s="290" t="s">
        <v>1458</v>
      </c>
      <c r="I170" s="290" t="s">
        <v>1459</v>
      </c>
      <c r="J170" s="285"/>
      <c r="K170" s="285"/>
      <c r="L170" s="327"/>
      <c r="AA170" s="361"/>
      <c r="AO170" s="361"/>
      <c r="BB170" s="361"/>
      <c r="BZ170" s="361"/>
      <c r="CA170" s="355">
        <v>3.7692307692307692</v>
      </c>
      <c r="CB170" s="295">
        <v>4.4615384615384617</v>
      </c>
      <c r="CC170" s="295"/>
      <c r="CD170" s="295"/>
      <c r="CE170" s="295">
        <v>4.2307692307692308</v>
      </c>
      <c r="CF170" s="295">
        <v>4.9230769230769234</v>
      </c>
      <c r="CG170" s="295"/>
      <c r="CH170" s="295"/>
      <c r="CI170" s="295"/>
      <c r="CJ170" s="295">
        <f t="shared" si="146"/>
        <v>4.115384615384615</v>
      </c>
      <c r="CK170" s="295"/>
      <c r="CL170" s="295"/>
      <c r="CM170" s="295">
        <f t="shared" si="147"/>
        <v>4.5769230769230766</v>
      </c>
      <c r="CN170" s="295"/>
      <c r="CO170" s="295"/>
      <c r="CP170" s="361"/>
      <c r="CQ170" s="355"/>
      <c r="CR170" s="295"/>
      <c r="CS170" s="295"/>
      <c r="CT170" s="295"/>
      <c r="CU170" s="295"/>
      <c r="CV170" s="295"/>
      <c r="CW170" s="295"/>
      <c r="CX170" s="295"/>
      <c r="CY170" s="295"/>
      <c r="CZ170" s="295"/>
      <c r="DA170" s="295"/>
      <c r="DB170" s="295"/>
      <c r="DC170" s="295"/>
      <c r="DD170" s="295"/>
      <c r="DE170" s="295"/>
      <c r="DF170" s="295"/>
      <c r="DG170" s="361"/>
      <c r="DH170" s="295">
        <f t="shared" si="148"/>
        <v>0</v>
      </c>
      <c r="DI170" s="295">
        <f t="shared" si="149"/>
        <v>0</v>
      </c>
      <c r="DJ170" s="295">
        <f t="shared" si="144"/>
        <v>0</v>
      </c>
      <c r="DK170" s="295"/>
      <c r="DL170" s="295"/>
      <c r="DM170" s="295"/>
      <c r="DN170" s="295"/>
      <c r="DO170" s="295">
        <f t="shared" si="150"/>
        <v>0</v>
      </c>
      <c r="DP170" s="295">
        <f t="shared" si="151"/>
        <v>0</v>
      </c>
      <c r="DQ170" s="295">
        <f t="shared" si="152"/>
        <v>0</v>
      </c>
      <c r="DR170" s="295">
        <f t="shared" si="153"/>
        <v>0</v>
      </c>
      <c r="DS170" s="295">
        <f t="shared" si="145"/>
        <v>0</v>
      </c>
      <c r="DT170" s="295"/>
      <c r="DU170" s="295"/>
      <c r="DV170" s="295"/>
      <c r="DW170" s="295"/>
      <c r="DX170" s="295"/>
      <c r="DY170" s="295"/>
      <c r="DZ170" s="361"/>
      <c r="EA170" s="295">
        <f t="shared" si="154"/>
        <v>0</v>
      </c>
      <c r="EB170" s="295">
        <f t="shared" si="155"/>
        <v>0</v>
      </c>
      <c r="EC170" s="295"/>
      <c r="ED170" s="295"/>
      <c r="EE170" s="295">
        <f t="shared" si="156"/>
        <v>0</v>
      </c>
      <c r="EF170" s="295">
        <f t="shared" si="157"/>
        <v>0</v>
      </c>
      <c r="EG170" s="295">
        <f t="shared" si="158"/>
        <v>0</v>
      </c>
      <c r="EH170" s="295">
        <f t="shared" si="159"/>
        <v>0</v>
      </c>
      <c r="EI170" s="295"/>
      <c r="EJ170" s="295"/>
      <c r="EK170" s="295"/>
      <c r="EL170" s="295"/>
      <c r="EM170" s="295"/>
      <c r="EN170" s="290">
        <v>20</v>
      </c>
      <c r="EO170" s="290">
        <v>0</v>
      </c>
      <c r="EP170" s="290">
        <v>0</v>
      </c>
      <c r="EQ170" s="295"/>
      <c r="ER170" s="295"/>
      <c r="ES170" s="290">
        <v>20</v>
      </c>
      <c r="ET170" s="290">
        <v>0</v>
      </c>
      <c r="EU170" s="290">
        <v>0</v>
      </c>
      <c r="EW170" s="295"/>
      <c r="EX170" s="295"/>
      <c r="EY170" s="290">
        <v>20</v>
      </c>
      <c r="EZ170" s="290">
        <v>0</v>
      </c>
      <c r="FA170" s="290">
        <v>0</v>
      </c>
      <c r="FB170" s="290">
        <v>20</v>
      </c>
      <c r="FC170" s="290">
        <v>0</v>
      </c>
      <c r="FD170" s="290">
        <v>0</v>
      </c>
      <c r="FE170" s="290">
        <v>20</v>
      </c>
      <c r="FF170" s="290">
        <v>0</v>
      </c>
      <c r="FG170" s="290">
        <v>0</v>
      </c>
      <c r="FH170" s="290">
        <v>20</v>
      </c>
      <c r="FI170" s="290">
        <v>0</v>
      </c>
      <c r="FJ170" s="290">
        <v>0</v>
      </c>
      <c r="FX170" s="398"/>
    </row>
    <row r="171" spans="1:180">
      <c r="A171" s="289" t="s">
        <v>1131</v>
      </c>
      <c r="B171" s="300">
        <v>28</v>
      </c>
      <c r="C171" s="300">
        <v>28</v>
      </c>
      <c r="D171" s="290" t="s">
        <v>1411</v>
      </c>
      <c r="E171" s="295"/>
      <c r="F171" s="295" t="s">
        <v>872</v>
      </c>
      <c r="G171" s="295"/>
      <c r="H171" s="290" t="s">
        <v>1460</v>
      </c>
      <c r="I171" s="290" t="s">
        <v>1461</v>
      </c>
      <c r="J171" s="285"/>
      <c r="K171" s="285"/>
      <c r="L171" s="327"/>
      <c r="AA171" s="361"/>
      <c r="AO171" s="361"/>
      <c r="BB171" s="361"/>
      <c r="BZ171" s="361"/>
      <c r="CA171" s="355">
        <v>4.833333333333333</v>
      </c>
      <c r="CB171" s="295">
        <v>4.9230769230769234</v>
      </c>
      <c r="CC171" s="295"/>
      <c r="CD171" s="295"/>
      <c r="CE171" s="295">
        <v>5.3076923076923075</v>
      </c>
      <c r="CF171" s="295">
        <v>6</v>
      </c>
      <c r="CG171" s="295"/>
      <c r="CH171" s="295"/>
      <c r="CI171" s="295"/>
      <c r="CJ171" s="295">
        <f t="shared" si="146"/>
        <v>4.8782051282051277</v>
      </c>
      <c r="CK171" s="295"/>
      <c r="CL171" s="295"/>
      <c r="CM171" s="295">
        <f t="shared" si="147"/>
        <v>5.6538461538461533</v>
      </c>
      <c r="CN171" s="295"/>
      <c r="CO171" s="295"/>
      <c r="CP171" s="361"/>
      <c r="CQ171" s="355"/>
      <c r="CR171" s="295"/>
      <c r="CS171" s="295"/>
      <c r="CT171" s="295"/>
      <c r="CU171" s="295"/>
      <c r="CV171" s="295"/>
      <c r="CW171" s="295"/>
      <c r="CX171" s="295"/>
      <c r="CY171" s="295"/>
      <c r="CZ171" s="295"/>
      <c r="DA171" s="295"/>
      <c r="DB171" s="295"/>
      <c r="DC171" s="295"/>
      <c r="DD171" s="295"/>
      <c r="DE171" s="295"/>
      <c r="DF171" s="295"/>
      <c r="DG171" s="361"/>
      <c r="DH171" s="295">
        <f t="shared" si="148"/>
        <v>0</v>
      </c>
      <c r="DI171" s="295">
        <f t="shared" si="149"/>
        <v>0</v>
      </c>
      <c r="DJ171" s="295">
        <f t="shared" si="144"/>
        <v>0</v>
      </c>
      <c r="DK171" s="295"/>
      <c r="DL171" s="295"/>
      <c r="DM171" s="295"/>
      <c r="DN171" s="295"/>
      <c r="DO171" s="295">
        <f t="shared" si="150"/>
        <v>0</v>
      </c>
      <c r="DP171" s="295">
        <f t="shared" si="151"/>
        <v>0</v>
      </c>
      <c r="DQ171" s="295">
        <f t="shared" si="152"/>
        <v>0</v>
      </c>
      <c r="DR171" s="295">
        <f t="shared" si="153"/>
        <v>0</v>
      </c>
      <c r="DS171" s="295">
        <f t="shared" si="145"/>
        <v>0</v>
      </c>
      <c r="DT171" s="295"/>
      <c r="DU171" s="295"/>
      <c r="DV171" s="295"/>
      <c r="DW171" s="295"/>
      <c r="DX171" s="295"/>
      <c r="DY171" s="295"/>
      <c r="DZ171" s="361"/>
      <c r="EA171" s="295">
        <f t="shared" si="154"/>
        <v>0</v>
      </c>
      <c r="EB171" s="295">
        <f t="shared" si="155"/>
        <v>0</v>
      </c>
      <c r="EC171" s="295"/>
      <c r="ED171" s="295"/>
      <c r="EE171" s="295">
        <f t="shared" si="156"/>
        <v>0</v>
      </c>
      <c r="EF171" s="295">
        <f t="shared" si="157"/>
        <v>0</v>
      </c>
      <c r="EG171" s="295">
        <f t="shared" si="158"/>
        <v>0</v>
      </c>
      <c r="EH171" s="295">
        <f t="shared" si="159"/>
        <v>0</v>
      </c>
      <c r="EI171" s="295"/>
      <c r="EJ171" s="295"/>
      <c r="EK171" s="295"/>
      <c r="EL171" s="295"/>
      <c r="EM171" s="295"/>
      <c r="EN171" s="290">
        <v>20</v>
      </c>
      <c r="EO171" s="290">
        <v>0</v>
      </c>
      <c r="EP171" s="290">
        <v>0</v>
      </c>
      <c r="EQ171" s="295"/>
      <c r="ER171" s="295"/>
      <c r="ES171" s="290">
        <v>20</v>
      </c>
      <c r="ET171" s="290">
        <v>0</v>
      </c>
      <c r="EU171" s="290">
        <v>0</v>
      </c>
      <c r="EW171" s="295"/>
      <c r="EX171" s="295"/>
      <c r="EY171" s="290">
        <v>20</v>
      </c>
      <c r="EZ171" s="290">
        <v>0</v>
      </c>
      <c r="FA171" s="290">
        <v>0</v>
      </c>
      <c r="FB171" s="290">
        <v>20</v>
      </c>
      <c r="FC171" s="290">
        <v>0</v>
      </c>
      <c r="FD171" s="290">
        <v>0</v>
      </c>
      <c r="FE171" s="290">
        <v>20</v>
      </c>
      <c r="FF171" s="290">
        <v>0</v>
      </c>
      <c r="FG171" s="290">
        <v>0</v>
      </c>
      <c r="FH171" s="290">
        <v>20</v>
      </c>
      <c r="FI171" s="290">
        <v>0</v>
      </c>
      <c r="FJ171" s="290">
        <v>0</v>
      </c>
      <c r="FX171" s="398"/>
    </row>
    <row r="172" spans="1:180">
      <c r="A172" s="289" t="s">
        <v>1131</v>
      </c>
      <c r="B172" s="300">
        <v>29</v>
      </c>
      <c r="C172" s="300">
        <v>29</v>
      </c>
      <c r="D172" s="290" t="s">
        <v>1412</v>
      </c>
      <c r="E172" s="295"/>
      <c r="F172" s="295" t="s">
        <v>872</v>
      </c>
      <c r="G172" s="295"/>
      <c r="H172" s="290" t="s">
        <v>1462</v>
      </c>
      <c r="I172" s="290" t="s">
        <v>1463</v>
      </c>
      <c r="J172" s="285"/>
      <c r="K172" s="285"/>
      <c r="L172" s="327"/>
      <c r="AA172" s="361"/>
      <c r="AO172" s="361"/>
      <c r="BB172" s="361"/>
      <c r="BZ172" s="361"/>
      <c r="CA172" s="355">
        <v>5.384615384615385</v>
      </c>
      <c r="CB172" s="295">
        <v>5.9230769230769234</v>
      </c>
      <c r="CC172" s="295"/>
      <c r="CD172" s="295"/>
      <c r="CE172" s="295">
        <v>6.1538461538461542</v>
      </c>
      <c r="CF172" s="295">
        <v>6.6923076923076925</v>
      </c>
      <c r="CG172" s="295"/>
      <c r="CH172" s="295"/>
      <c r="CI172" s="295"/>
      <c r="CJ172" s="295">
        <f t="shared" si="146"/>
        <v>5.6538461538461542</v>
      </c>
      <c r="CK172" s="295"/>
      <c r="CL172" s="295"/>
      <c r="CM172" s="295">
        <f t="shared" si="147"/>
        <v>6.4230769230769234</v>
      </c>
      <c r="CN172" s="295"/>
      <c r="CO172" s="295"/>
      <c r="CP172" s="361"/>
      <c r="CQ172" s="355"/>
      <c r="CR172" s="295"/>
      <c r="CS172" s="295"/>
      <c r="CT172" s="295"/>
      <c r="CU172" s="295"/>
      <c r="CV172" s="295"/>
      <c r="CW172" s="295"/>
      <c r="CX172" s="295"/>
      <c r="CY172" s="295"/>
      <c r="CZ172" s="295"/>
      <c r="DA172" s="295"/>
      <c r="DB172" s="295"/>
      <c r="DC172" s="295"/>
      <c r="DD172" s="295"/>
      <c r="DE172" s="295"/>
      <c r="DF172" s="295"/>
      <c r="DG172" s="361"/>
      <c r="DH172" s="295">
        <f t="shared" si="148"/>
        <v>0</v>
      </c>
      <c r="DI172" s="295">
        <f t="shared" si="149"/>
        <v>0</v>
      </c>
      <c r="DJ172" s="295">
        <f t="shared" si="144"/>
        <v>0</v>
      </c>
      <c r="DK172" s="295"/>
      <c r="DL172" s="295"/>
      <c r="DM172" s="295"/>
      <c r="DN172" s="295"/>
      <c r="DO172" s="295">
        <f t="shared" si="150"/>
        <v>0</v>
      </c>
      <c r="DP172" s="295">
        <f t="shared" si="151"/>
        <v>0</v>
      </c>
      <c r="DQ172" s="295">
        <f t="shared" si="152"/>
        <v>0</v>
      </c>
      <c r="DR172" s="295">
        <f t="shared" si="153"/>
        <v>0</v>
      </c>
      <c r="DS172" s="295">
        <f t="shared" si="145"/>
        <v>0</v>
      </c>
      <c r="DT172" s="295"/>
      <c r="DU172" s="295"/>
      <c r="DV172" s="295"/>
      <c r="DW172" s="295"/>
      <c r="DX172" s="295"/>
      <c r="DY172" s="295"/>
      <c r="DZ172" s="361"/>
      <c r="EA172" s="295">
        <f t="shared" si="154"/>
        <v>0</v>
      </c>
      <c r="EB172" s="295">
        <f t="shared" si="155"/>
        <v>0</v>
      </c>
      <c r="EC172" s="295"/>
      <c r="ED172" s="295"/>
      <c r="EE172" s="295">
        <f t="shared" si="156"/>
        <v>0</v>
      </c>
      <c r="EF172" s="295">
        <f t="shared" si="157"/>
        <v>0</v>
      </c>
      <c r="EG172" s="295">
        <f t="shared" si="158"/>
        <v>0</v>
      </c>
      <c r="EH172" s="295">
        <f t="shared" si="159"/>
        <v>0</v>
      </c>
      <c r="EI172" s="295"/>
      <c r="EJ172" s="295"/>
      <c r="EK172" s="295"/>
      <c r="EL172" s="295"/>
      <c r="EM172" s="295"/>
      <c r="EN172" s="290">
        <v>20</v>
      </c>
      <c r="EO172" s="290">
        <v>0</v>
      </c>
      <c r="EP172" s="290">
        <v>0</v>
      </c>
      <c r="EQ172" s="295"/>
      <c r="ER172" s="295"/>
      <c r="ES172" s="290">
        <v>20</v>
      </c>
      <c r="ET172" s="290">
        <v>0</v>
      </c>
      <c r="EU172" s="290">
        <v>0</v>
      </c>
      <c r="EW172" s="295"/>
      <c r="EX172" s="295"/>
      <c r="EY172" s="290">
        <v>20</v>
      </c>
      <c r="EZ172" s="290">
        <v>0</v>
      </c>
      <c r="FA172" s="290">
        <v>0</v>
      </c>
      <c r="FB172" s="290">
        <v>20</v>
      </c>
      <c r="FC172" s="290">
        <v>0</v>
      </c>
      <c r="FD172" s="290">
        <v>0</v>
      </c>
      <c r="FE172" s="290">
        <v>20</v>
      </c>
      <c r="FF172" s="290">
        <v>0</v>
      </c>
      <c r="FG172" s="290">
        <v>0</v>
      </c>
      <c r="FH172" s="290">
        <v>20</v>
      </c>
      <c r="FI172" s="290">
        <v>0</v>
      </c>
      <c r="FJ172" s="290">
        <v>0</v>
      </c>
      <c r="FX172" s="398"/>
    </row>
    <row r="173" spans="1:180">
      <c r="A173" s="289" t="s">
        <v>1131</v>
      </c>
      <c r="B173" s="300">
        <v>30</v>
      </c>
      <c r="C173" s="300">
        <v>30</v>
      </c>
      <c r="D173" s="290" t="s">
        <v>1413</v>
      </c>
      <c r="E173" s="295"/>
      <c r="F173" s="295" t="s">
        <v>872</v>
      </c>
      <c r="G173" s="295"/>
      <c r="H173" s="290" t="s">
        <v>1464</v>
      </c>
      <c r="I173" s="290" t="s">
        <v>1465</v>
      </c>
      <c r="J173" s="285"/>
      <c r="K173" s="285"/>
      <c r="L173" s="327"/>
      <c r="AA173" s="361"/>
      <c r="AO173" s="361"/>
      <c r="BB173" s="361"/>
      <c r="BZ173" s="361"/>
      <c r="CA173" s="355">
        <v>7.6923076923076925</v>
      </c>
      <c r="CB173" s="295">
        <v>7.9230769230769234</v>
      </c>
      <c r="CC173" s="295"/>
      <c r="CD173" s="295"/>
      <c r="CE173" s="295">
        <v>7.4615384615384617</v>
      </c>
      <c r="CF173" s="295">
        <v>8.1538461538461533</v>
      </c>
      <c r="CG173" s="295"/>
      <c r="CH173" s="295"/>
      <c r="CI173" s="295"/>
      <c r="CJ173" s="295">
        <f t="shared" si="146"/>
        <v>7.8076923076923084</v>
      </c>
      <c r="CK173" s="295"/>
      <c r="CL173" s="295"/>
      <c r="CM173" s="295">
        <f t="shared" si="147"/>
        <v>7.8076923076923075</v>
      </c>
      <c r="CN173" s="295"/>
      <c r="CO173" s="295"/>
      <c r="CP173" s="361"/>
      <c r="CQ173" s="355"/>
      <c r="CR173" s="295"/>
      <c r="CS173" s="295"/>
      <c r="CT173" s="295"/>
      <c r="CU173" s="295"/>
      <c r="CV173" s="295"/>
      <c r="CW173" s="295"/>
      <c r="CX173" s="295"/>
      <c r="CY173" s="295"/>
      <c r="CZ173" s="295"/>
      <c r="DA173" s="295"/>
      <c r="DB173" s="295"/>
      <c r="DC173" s="295"/>
      <c r="DD173" s="295"/>
      <c r="DE173" s="295"/>
      <c r="DF173" s="295"/>
      <c r="DG173" s="361"/>
      <c r="DH173" s="295">
        <f t="shared" si="148"/>
        <v>0.45102681179626242</v>
      </c>
      <c r="DI173" s="295">
        <f t="shared" si="149"/>
        <v>0</v>
      </c>
      <c r="DJ173" s="295">
        <f t="shared" si="144"/>
        <v>0.22551340589813121</v>
      </c>
      <c r="DK173" s="295"/>
      <c r="DL173" s="295"/>
      <c r="DM173" s="295"/>
      <c r="DN173" s="295"/>
      <c r="DO173" s="295">
        <f t="shared" si="150"/>
        <v>0</v>
      </c>
      <c r="DP173" s="295">
        <f t="shared" si="151"/>
        <v>0</v>
      </c>
      <c r="DQ173" s="295">
        <f t="shared" si="152"/>
        <v>0</v>
      </c>
      <c r="DR173" s="295">
        <f t="shared" si="153"/>
        <v>0</v>
      </c>
      <c r="DS173" s="295">
        <f t="shared" si="145"/>
        <v>0</v>
      </c>
      <c r="DT173" s="295"/>
      <c r="DU173" s="295"/>
      <c r="DV173" s="295"/>
      <c r="DW173" s="295"/>
      <c r="DX173" s="295"/>
      <c r="DY173" s="295"/>
      <c r="DZ173" s="361"/>
      <c r="EA173" s="295">
        <f t="shared" si="154"/>
        <v>5</v>
      </c>
      <c r="EB173" s="295">
        <f t="shared" si="155"/>
        <v>0</v>
      </c>
      <c r="EC173" s="295"/>
      <c r="ED173" s="295"/>
      <c r="EE173" s="295">
        <f t="shared" si="156"/>
        <v>0</v>
      </c>
      <c r="EF173" s="295">
        <f t="shared" si="157"/>
        <v>0</v>
      </c>
      <c r="EG173" s="295">
        <f t="shared" si="158"/>
        <v>0</v>
      </c>
      <c r="EH173" s="295">
        <f t="shared" si="159"/>
        <v>0</v>
      </c>
      <c r="EI173" s="295"/>
      <c r="EJ173" s="295"/>
      <c r="EK173" s="295"/>
      <c r="EL173" s="295"/>
      <c r="EM173" s="295"/>
      <c r="EN173" s="290">
        <v>20</v>
      </c>
      <c r="EO173" s="290">
        <v>1</v>
      </c>
      <c r="EP173" s="290">
        <v>0</v>
      </c>
      <c r="EQ173" s="295"/>
      <c r="ER173" s="295"/>
      <c r="ES173" s="290">
        <v>20</v>
      </c>
      <c r="ET173" s="290">
        <v>1</v>
      </c>
      <c r="EU173" s="290">
        <v>0</v>
      </c>
      <c r="EW173" s="295"/>
      <c r="EX173" s="295"/>
      <c r="EY173" s="290">
        <v>20</v>
      </c>
      <c r="EZ173" s="290">
        <v>0</v>
      </c>
      <c r="FA173" s="290">
        <v>0</v>
      </c>
      <c r="FB173" s="290">
        <v>20</v>
      </c>
      <c r="FC173" s="290">
        <v>0</v>
      </c>
      <c r="FD173" s="290">
        <v>0</v>
      </c>
      <c r="FE173" s="290">
        <v>20</v>
      </c>
      <c r="FF173" s="290">
        <v>0</v>
      </c>
      <c r="FG173" s="290">
        <v>0</v>
      </c>
      <c r="FH173" s="290">
        <v>20</v>
      </c>
      <c r="FI173" s="290">
        <v>0</v>
      </c>
      <c r="FJ173" s="290">
        <v>0</v>
      </c>
      <c r="FX173" s="398"/>
    </row>
    <row r="174" spans="1:180">
      <c r="A174" s="289" t="s">
        <v>1131</v>
      </c>
      <c r="B174" s="300">
        <v>31</v>
      </c>
      <c r="C174" s="300">
        <v>31</v>
      </c>
      <c r="D174" s="290" t="s">
        <v>1414</v>
      </c>
      <c r="E174" s="295"/>
      <c r="F174" s="295" t="s">
        <v>872</v>
      </c>
      <c r="G174" s="295"/>
      <c r="H174" s="290" t="s">
        <v>200</v>
      </c>
      <c r="I174" s="290" t="s">
        <v>201</v>
      </c>
      <c r="J174" s="285"/>
      <c r="K174" s="285"/>
      <c r="L174" s="327"/>
      <c r="AA174" s="361"/>
      <c r="AO174" s="361"/>
      <c r="BB174" s="361"/>
      <c r="BZ174" s="361"/>
      <c r="CA174" s="355">
        <v>4.1538461538461542</v>
      </c>
      <c r="CB174" s="295">
        <v>4.0769230769230766</v>
      </c>
      <c r="CC174" s="295"/>
      <c r="CD174" s="295"/>
      <c r="CE174" s="295">
        <v>4.4615384615384617</v>
      </c>
      <c r="CF174" s="295">
        <v>4.384615384615385</v>
      </c>
      <c r="CG174" s="295"/>
      <c r="CH174" s="295"/>
      <c r="CI174" s="295"/>
      <c r="CJ174" s="295">
        <f t="shared" si="146"/>
        <v>4.115384615384615</v>
      </c>
      <c r="CK174" s="295"/>
      <c r="CL174" s="295"/>
      <c r="CM174" s="295">
        <f t="shared" si="147"/>
        <v>4.4230769230769234</v>
      </c>
      <c r="CN174" s="295"/>
      <c r="CO174" s="295"/>
      <c r="CP174" s="361"/>
      <c r="CQ174" s="355"/>
      <c r="CR174" s="295"/>
      <c r="CS174" s="295"/>
      <c r="CT174" s="295"/>
      <c r="CU174" s="295"/>
      <c r="CV174" s="295"/>
      <c r="CW174" s="295"/>
      <c r="CX174" s="295"/>
      <c r="CY174" s="295"/>
      <c r="CZ174" s="295"/>
      <c r="DA174" s="295"/>
      <c r="DB174" s="295"/>
      <c r="DC174" s="295"/>
      <c r="DD174" s="295"/>
      <c r="DE174" s="295"/>
      <c r="DF174" s="295"/>
      <c r="DG174" s="361"/>
      <c r="DH174" s="295">
        <f t="shared" si="148"/>
        <v>0</v>
      </c>
      <c r="DI174" s="295">
        <f t="shared" si="149"/>
        <v>0</v>
      </c>
      <c r="DJ174" s="295">
        <f t="shared" si="144"/>
        <v>0</v>
      </c>
      <c r="DK174" s="295"/>
      <c r="DL174" s="295"/>
      <c r="DM174" s="295"/>
      <c r="DN174" s="295"/>
      <c r="DO174" s="295">
        <f t="shared" si="150"/>
        <v>0</v>
      </c>
      <c r="DP174" s="295">
        <f t="shared" si="151"/>
        <v>0</v>
      </c>
      <c r="DQ174" s="295">
        <f t="shared" si="152"/>
        <v>0</v>
      </c>
      <c r="DR174" s="295">
        <f t="shared" si="153"/>
        <v>0</v>
      </c>
      <c r="DS174" s="295">
        <f t="shared" si="145"/>
        <v>0</v>
      </c>
      <c r="DT174" s="295"/>
      <c r="DU174" s="295"/>
      <c r="DV174" s="295"/>
      <c r="DW174" s="295"/>
      <c r="DX174" s="295"/>
      <c r="DY174" s="295"/>
      <c r="DZ174" s="361"/>
      <c r="EA174" s="295">
        <f t="shared" si="154"/>
        <v>0</v>
      </c>
      <c r="EB174" s="295">
        <f t="shared" si="155"/>
        <v>0</v>
      </c>
      <c r="EC174" s="295"/>
      <c r="ED174" s="295"/>
      <c r="EE174" s="295">
        <f t="shared" si="156"/>
        <v>0</v>
      </c>
      <c r="EF174" s="295">
        <f t="shared" si="157"/>
        <v>0</v>
      </c>
      <c r="EG174" s="295">
        <f t="shared" si="158"/>
        <v>0</v>
      </c>
      <c r="EH174" s="295">
        <f t="shared" si="159"/>
        <v>0</v>
      </c>
      <c r="EI174" s="295"/>
      <c r="EJ174" s="295"/>
      <c r="EK174" s="295"/>
      <c r="EL174" s="295"/>
      <c r="EM174" s="295"/>
      <c r="EN174" s="290">
        <v>20</v>
      </c>
      <c r="EO174" s="290">
        <v>0</v>
      </c>
      <c r="EP174" s="290">
        <v>0</v>
      </c>
      <c r="EQ174" s="295"/>
      <c r="ER174" s="295"/>
      <c r="ES174" s="290">
        <v>20</v>
      </c>
      <c r="ET174" s="290">
        <v>0</v>
      </c>
      <c r="EU174" s="290">
        <v>0</v>
      </c>
      <c r="EW174" s="295"/>
      <c r="EX174" s="295"/>
      <c r="EY174" s="290">
        <v>20</v>
      </c>
      <c r="EZ174" s="290">
        <v>0</v>
      </c>
      <c r="FA174" s="290">
        <v>0</v>
      </c>
      <c r="FB174" s="290">
        <v>20</v>
      </c>
      <c r="FC174" s="290">
        <v>0</v>
      </c>
      <c r="FD174" s="290">
        <v>0</v>
      </c>
      <c r="FE174" s="290">
        <v>20</v>
      </c>
      <c r="FF174" s="290">
        <v>0</v>
      </c>
      <c r="FG174" s="290">
        <v>0</v>
      </c>
      <c r="FH174" s="290">
        <v>20</v>
      </c>
      <c r="FI174" s="290">
        <v>0</v>
      </c>
      <c r="FJ174" s="290">
        <v>0</v>
      </c>
      <c r="FX174" s="398"/>
    </row>
    <row r="175" spans="1:180">
      <c r="A175" s="289" t="s">
        <v>1131</v>
      </c>
      <c r="B175" s="300">
        <v>32</v>
      </c>
      <c r="C175" s="300">
        <v>32</v>
      </c>
      <c r="D175" s="290" t="s">
        <v>1415</v>
      </c>
      <c r="E175" s="295"/>
      <c r="F175" s="295" t="s">
        <v>872</v>
      </c>
      <c r="G175" s="295"/>
      <c r="H175" s="290" t="s">
        <v>1466</v>
      </c>
      <c r="I175" s="290" t="s">
        <v>1467</v>
      </c>
      <c r="J175" s="285"/>
      <c r="K175" s="285"/>
      <c r="L175" s="327"/>
      <c r="AA175" s="361"/>
      <c r="AO175" s="361"/>
      <c r="BB175" s="361"/>
      <c r="BZ175" s="361"/>
      <c r="CA175" s="355">
        <v>5.4615384615384617</v>
      </c>
      <c r="CB175" s="295">
        <v>5.615384615384615</v>
      </c>
      <c r="CC175" s="295"/>
      <c r="CD175" s="295"/>
      <c r="CE175" s="295">
        <v>6.384615384615385</v>
      </c>
      <c r="CF175" s="295">
        <v>5.5384615384615383</v>
      </c>
      <c r="CG175" s="295"/>
      <c r="CH175" s="295"/>
      <c r="CI175" s="295"/>
      <c r="CJ175" s="295">
        <f t="shared" si="146"/>
        <v>5.5384615384615383</v>
      </c>
      <c r="CK175" s="295"/>
      <c r="CL175" s="295"/>
      <c r="CM175" s="295">
        <f t="shared" si="147"/>
        <v>5.9615384615384617</v>
      </c>
      <c r="CN175" s="295"/>
      <c r="CO175" s="295"/>
      <c r="CP175" s="361"/>
      <c r="CQ175" s="355"/>
      <c r="CR175" s="295"/>
      <c r="CS175" s="295"/>
      <c r="CT175" s="295"/>
      <c r="CU175" s="295"/>
      <c r="CV175" s="295"/>
      <c r="CW175" s="295"/>
      <c r="CX175" s="295"/>
      <c r="CY175" s="295"/>
      <c r="CZ175" s="295"/>
      <c r="DA175" s="295"/>
      <c r="DB175" s="295"/>
      <c r="DC175" s="295"/>
      <c r="DD175" s="295"/>
      <c r="DE175" s="295"/>
      <c r="DF175" s="295"/>
      <c r="DG175" s="361"/>
      <c r="DH175" s="295">
        <f t="shared" si="148"/>
        <v>0</v>
      </c>
      <c r="DI175" s="295">
        <f t="shared" si="149"/>
        <v>0</v>
      </c>
      <c r="DJ175" s="295">
        <f t="shared" si="144"/>
        <v>0</v>
      </c>
      <c r="DK175" s="295"/>
      <c r="DL175" s="295"/>
      <c r="DM175" s="295"/>
      <c r="DN175" s="295"/>
      <c r="DO175" s="295">
        <f t="shared" si="150"/>
        <v>0</v>
      </c>
      <c r="DP175" s="295">
        <f t="shared" si="151"/>
        <v>0</v>
      </c>
      <c r="DQ175" s="295">
        <f t="shared" si="152"/>
        <v>0</v>
      </c>
      <c r="DR175" s="295">
        <f t="shared" si="153"/>
        <v>0</v>
      </c>
      <c r="DS175" s="295">
        <f t="shared" si="145"/>
        <v>0</v>
      </c>
      <c r="DT175" s="295"/>
      <c r="DU175" s="295"/>
      <c r="DV175" s="295"/>
      <c r="DW175" s="295"/>
      <c r="DX175" s="295"/>
      <c r="DY175" s="295"/>
      <c r="DZ175" s="361"/>
      <c r="EA175" s="295">
        <f t="shared" si="154"/>
        <v>0</v>
      </c>
      <c r="EB175" s="295">
        <f t="shared" si="155"/>
        <v>0</v>
      </c>
      <c r="EC175" s="295"/>
      <c r="ED175" s="295"/>
      <c r="EE175" s="295">
        <f t="shared" si="156"/>
        <v>0</v>
      </c>
      <c r="EF175" s="295">
        <f t="shared" si="157"/>
        <v>0</v>
      </c>
      <c r="EG175" s="295">
        <f t="shared" si="158"/>
        <v>0</v>
      </c>
      <c r="EH175" s="295">
        <f t="shared" si="159"/>
        <v>0</v>
      </c>
      <c r="EI175" s="295"/>
      <c r="EJ175" s="295"/>
      <c r="EK175" s="295"/>
      <c r="EL175" s="295"/>
      <c r="EM175" s="295"/>
      <c r="EN175" s="290">
        <v>20</v>
      </c>
      <c r="EO175" s="290">
        <v>0</v>
      </c>
      <c r="EP175" s="290">
        <v>0</v>
      </c>
      <c r="EQ175" s="295"/>
      <c r="ER175" s="295"/>
      <c r="ES175" s="290">
        <v>20</v>
      </c>
      <c r="ET175" s="290">
        <v>0</v>
      </c>
      <c r="EU175" s="290">
        <v>0</v>
      </c>
      <c r="EW175" s="295"/>
      <c r="EX175" s="295"/>
      <c r="EY175" s="290">
        <v>20</v>
      </c>
      <c r="EZ175" s="290">
        <v>0</v>
      </c>
      <c r="FA175" s="290">
        <v>0</v>
      </c>
      <c r="FB175" s="290">
        <v>20</v>
      </c>
      <c r="FC175" s="290">
        <v>0</v>
      </c>
      <c r="FD175" s="290">
        <v>0</v>
      </c>
      <c r="FE175" s="290">
        <v>20</v>
      </c>
      <c r="FF175" s="290">
        <v>0</v>
      </c>
      <c r="FG175" s="290">
        <v>0</v>
      </c>
      <c r="FH175" s="290">
        <v>20</v>
      </c>
      <c r="FI175" s="290">
        <v>0</v>
      </c>
      <c r="FJ175" s="290">
        <v>0</v>
      </c>
      <c r="FX175" s="398"/>
    </row>
    <row r="176" spans="1:180">
      <c r="A176" s="289" t="s">
        <v>1131</v>
      </c>
      <c r="B176" s="300">
        <v>33</v>
      </c>
      <c r="C176" s="300">
        <v>33</v>
      </c>
      <c r="D176" s="290" t="s">
        <v>1416</v>
      </c>
      <c r="E176" s="295"/>
      <c r="F176" s="295" t="s">
        <v>872</v>
      </c>
      <c r="G176" s="295"/>
      <c r="H176" s="290" t="s">
        <v>1308</v>
      </c>
      <c r="I176" s="290" t="s">
        <v>1309</v>
      </c>
      <c r="J176" s="285"/>
      <c r="K176" s="285"/>
      <c r="L176" s="327"/>
      <c r="AA176" s="361"/>
      <c r="AO176" s="361"/>
      <c r="BB176" s="361"/>
      <c r="BZ176" s="361"/>
      <c r="CA176" s="355">
        <v>6.8461538461538458</v>
      </c>
      <c r="CB176" s="295">
        <v>7.583333333333333</v>
      </c>
      <c r="CC176" s="295"/>
      <c r="CD176" s="295"/>
      <c r="CE176" s="295">
        <v>7.615384615384615</v>
      </c>
      <c r="CF176" s="295">
        <v>7.384615384615385</v>
      </c>
      <c r="CG176" s="295"/>
      <c r="CH176" s="295"/>
      <c r="CI176" s="295"/>
      <c r="CJ176" s="295">
        <f t="shared" si="146"/>
        <v>7.2147435897435894</v>
      </c>
      <c r="CK176" s="295"/>
      <c r="CL176" s="295"/>
      <c r="CM176" s="295">
        <f t="shared" si="147"/>
        <v>7.5</v>
      </c>
      <c r="CN176" s="295"/>
      <c r="CO176" s="295"/>
      <c r="CP176" s="361"/>
      <c r="CQ176" s="355"/>
      <c r="CR176" s="295"/>
      <c r="CS176" s="295"/>
      <c r="CT176" s="295"/>
      <c r="CU176" s="295"/>
      <c r="CV176" s="295"/>
      <c r="CW176" s="295"/>
      <c r="CX176" s="295"/>
      <c r="CY176" s="295"/>
      <c r="CZ176" s="295"/>
      <c r="DA176" s="295"/>
      <c r="DB176" s="295"/>
      <c r="DC176" s="295"/>
      <c r="DD176" s="295"/>
      <c r="DE176" s="295"/>
      <c r="DF176" s="295"/>
      <c r="DG176" s="361"/>
      <c r="DH176" s="295">
        <f t="shared" si="148"/>
        <v>0</v>
      </c>
      <c r="DI176" s="295">
        <f t="shared" si="149"/>
        <v>0</v>
      </c>
      <c r="DJ176" s="295">
        <f t="shared" si="144"/>
        <v>0</v>
      </c>
      <c r="DK176" s="295"/>
      <c r="DL176" s="295"/>
      <c r="DM176" s="295"/>
      <c r="DN176" s="295"/>
      <c r="DO176" s="295">
        <f t="shared" si="150"/>
        <v>0</v>
      </c>
      <c r="DP176" s="295">
        <f t="shared" si="151"/>
        <v>0</v>
      </c>
      <c r="DQ176" s="295">
        <f t="shared" si="152"/>
        <v>0</v>
      </c>
      <c r="DR176" s="295">
        <f t="shared" si="153"/>
        <v>0</v>
      </c>
      <c r="DS176" s="295">
        <f t="shared" si="145"/>
        <v>0</v>
      </c>
      <c r="DT176" s="295"/>
      <c r="DU176" s="295"/>
      <c r="DV176" s="295"/>
      <c r="DW176" s="295"/>
      <c r="DX176" s="295"/>
      <c r="DY176" s="295"/>
      <c r="DZ176" s="361"/>
      <c r="EA176" s="295">
        <f t="shared" si="154"/>
        <v>0</v>
      </c>
      <c r="EB176" s="295">
        <f t="shared" si="155"/>
        <v>0</v>
      </c>
      <c r="EC176" s="295"/>
      <c r="ED176" s="295"/>
      <c r="EE176" s="295">
        <f t="shared" si="156"/>
        <v>0</v>
      </c>
      <c r="EF176" s="295">
        <f t="shared" si="157"/>
        <v>0</v>
      </c>
      <c r="EG176" s="295">
        <f t="shared" si="158"/>
        <v>0</v>
      </c>
      <c r="EH176" s="295">
        <f t="shared" si="159"/>
        <v>0</v>
      </c>
      <c r="EI176" s="295"/>
      <c r="EJ176" s="295"/>
      <c r="EK176" s="295"/>
      <c r="EL176" s="295"/>
      <c r="EM176" s="295"/>
      <c r="EN176" s="290">
        <v>20</v>
      </c>
      <c r="EO176" s="290">
        <v>0</v>
      </c>
      <c r="EP176" s="290">
        <v>0</v>
      </c>
      <c r="EQ176" s="295"/>
      <c r="ER176" s="295"/>
      <c r="ES176" s="290">
        <v>20</v>
      </c>
      <c r="ET176" s="290">
        <v>0</v>
      </c>
      <c r="EU176" s="290">
        <v>0</v>
      </c>
      <c r="EW176" s="295"/>
      <c r="EX176" s="295"/>
      <c r="EY176" s="290">
        <v>20</v>
      </c>
      <c r="EZ176" s="290">
        <v>0</v>
      </c>
      <c r="FA176" s="290">
        <v>0</v>
      </c>
      <c r="FB176" s="290">
        <v>20</v>
      </c>
      <c r="FC176" s="290">
        <v>0</v>
      </c>
      <c r="FD176" s="290">
        <v>0</v>
      </c>
      <c r="FE176" s="290">
        <v>20</v>
      </c>
      <c r="FF176" s="290">
        <v>0</v>
      </c>
      <c r="FG176" s="290">
        <v>0</v>
      </c>
      <c r="FH176" s="290">
        <v>20</v>
      </c>
      <c r="FI176" s="290">
        <v>0</v>
      </c>
      <c r="FJ176" s="290">
        <v>0</v>
      </c>
      <c r="FX176" s="398"/>
    </row>
    <row r="177" spans="1:197">
      <c r="A177" s="289" t="s">
        <v>1131</v>
      </c>
      <c r="B177" s="300">
        <v>34</v>
      </c>
      <c r="C177" s="300">
        <v>34</v>
      </c>
      <c r="D177" s="290" t="s">
        <v>1417</v>
      </c>
      <c r="E177" s="295"/>
      <c r="F177" s="295" t="s">
        <v>872</v>
      </c>
      <c r="G177" s="295"/>
      <c r="H177" s="290" t="s">
        <v>1468</v>
      </c>
      <c r="I177" s="290" t="s">
        <v>1469</v>
      </c>
      <c r="J177" s="285"/>
      <c r="K177" s="285"/>
      <c r="L177" s="327"/>
      <c r="AA177" s="361"/>
      <c r="AO177" s="361"/>
      <c r="BB177" s="361"/>
      <c r="BZ177" s="361"/>
      <c r="CA177" s="355">
        <v>7.3076923076923075</v>
      </c>
      <c r="CB177" s="295">
        <v>5.615384615384615</v>
      </c>
      <c r="CC177" s="295"/>
      <c r="CD177" s="295"/>
      <c r="CE177" s="295">
        <v>5.5384615384615383</v>
      </c>
      <c r="CF177" s="295">
        <v>6.8461538461538458</v>
      </c>
      <c r="CG177" s="295"/>
      <c r="CH177" s="295"/>
      <c r="CI177" s="295"/>
      <c r="CJ177" s="295">
        <f t="shared" si="146"/>
        <v>6.4615384615384617</v>
      </c>
      <c r="CK177" s="295"/>
      <c r="CL177" s="295"/>
      <c r="CM177" s="295">
        <f t="shared" si="147"/>
        <v>6.1923076923076916</v>
      </c>
      <c r="CN177" s="295"/>
      <c r="CO177" s="295"/>
      <c r="CP177" s="361"/>
      <c r="CQ177" s="355"/>
      <c r="CR177" s="295"/>
      <c r="CS177" s="295"/>
      <c r="CT177" s="295"/>
      <c r="CU177" s="295"/>
      <c r="CV177" s="295"/>
      <c r="CW177" s="295"/>
      <c r="CX177" s="295"/>
      <c r="CY177" s="295"/>
      <c r="CZ177" s="295"/>
      <c r="DA177" s="295"/>
      <c r="DB177" s="295"/>
      <c r="DC177" s="295"/>
      <c r="DD177" s="295"/>
      <c r="DE177" s="295"/>
      <c r="DF177" s="295"/>
      <c r="DG177" s="361"/>
      <c r="DH177" s="295">
        <f t="shared" si="148"/>
        <v>0</v>
      </c>
      <c r="DI177" s="295">
        <f t="shared" si="149"/>
        <v>0</v>
      </c>
      <c r="DJ177" s="295">
        <f t="shared" si="144"/>
        <v>0</v>
      </c>
      <c r="DK177" s="295"/>
      <c r="DL177" s="295"/>
      <c r="DM177" s="295"/>
      <c r="DN177" s="295"/>
      <c r="DO177" s="295">
        <f t="shared" si="150"/>
        <v>0</v>
      </c>
      <c r="DP177" s="295">
        <f t="shared" si="151"/>
        <v>0</v>
      </c>
      <c r="DQ177" s="295">
        <f t="shared" si="152"/>
        <v>0</v>
      </c>
      <c r="DR177" s="295">
        <f t="shared" si="153"/>
        <v>0</v>
      </c>
      <c r="DS177" s="295">
        <f t="shared" si="145"/>
        <v>0</v>
      </c>
      <c r="DT177" s="295"/>
      <c r="DU177" s="295"/>
      <c r="DV177" s="295"/>
      <c r="DW177" s="295"/>
      <c r="DX177" s="295"/>
      <c r="DY177" s="295"/>
      <c r="DZ177" s="361"/>
      <c r="EA177" s="295">
        <f t="shared" si="154"/>
        <v>0</v>
      </c>
      <c r="EB177" s="295">
        <f t="shared" si="155"/>
        <v>0</v>
      </c>
      <c r="EC177" s="295"/>
      <c r="ED177" s="295"/>
      <c r="EE177" s="295">
        <f t="shared" si="156"/>
        <v>0</v>
      </c>
      <c r="EF177" s="295">
        <f t="shared" si="157"/>
        <v>0</v>
      </c>
      <c r="EG177" s="295">
        <f t="shared" si="158"/>
        <v>0</v>
      </c>
      <c r="EH177" s="295">
        <f t="shared" si="159"/>
        <v>0</v>
      </c>
      <c r="EI177" s="295"/>
      <c r="EJ177" s="295"/>
      <c r="EK177" s="295"/>
      <c r="EL177" s="295"/>
      <c r="EM177" s="295"/>
      <c r="EN177" s="290">
        <v>20</v>
      </c>
      <c r="EO177" s="290">
        <v>0</v>
      </c>
      <c r="EP177" s="290">
        <v>0</v>
      </c>
      <c r="EQ177" s="295"/>
      <c r="ER177" s="295"/>
      <c r="ES177" s="290">
        <v>20</v>
      </c>
      <c r="ET177" s="290">
        <v>0</v>
      </c>
      <c r="EU177" s="290">
        <v>0</v>
      </c>
      <c r="EW177" s="295"/>
      <c r="EX177" s="295"/>
      <c r="EY177" s="290">
        <v>20</v>
      </c>
      <c r="EZ177" s="290">
        <v>0</v>
      </c>
      <c r="FA177" s="290">
        <v>0</v>
      </c>
      <c r="FB177" s="290">
        <v>20</v>
      </c>
      <c r="FC177" s="290">
        <v>0</v>
      </c>
      <c r="FD177" s="290">
        <v>0</v>
      </c>
      <c r="FE177" s="290">
        <v>20</v>
      </c>
      <c r="FF177" s="290">
        <v>0</v>
      </c>
      <c r="FG177" s="290">
        <v>0</v>
      </c>
      <c r="FH177" s="290">
        <v>20</v>
      </c>
      <c r="FI177" s="290">
        <v>0</v>
      </c>
      <c r="FJ177" s="290">
        <v>0</v>
      </c>
      <c r="FX177" s="398"/>
    </row>
    <row r="178" spans="1:197">
      <c r="A178" s="289" t="s">
        <v>1131</v>
      </c>
      <c r="B178" s="300">
        <v>35</v>
      </c>
      <c r="C178" s="300">
        <v>35</v>
      </c>
      <c r="D178" s="290" t="s">
        <v>1418</v>
      </c>
      <c r="E178" s="295"/>
      <c r="F178" s="295" t="s">
        <v>872</v>
      </c>
      <c r="G178" s="295"/>
      <c r="H178" s="290" t="s">
        <v>1316</v>
      </c>
      <c r="I178" s="290" t="s">
        <v>1317</v>
      </c>
      <c r="J178" s="285"/>
      <c r="K178" s="285"/>
      <c r="L178" s="327"/>
      <c r="AA178" s="361"/>
      <c r="AO178" s="361"/>
      <c r="BB178" s="361"/>
      <c r="BZ178" s="361"/>
      <c r="CA178" s="355">
        <v>6.3076923076923075</v>
      </c>
      <c r="CB178" s="295">
        <v>6.7692307692307692</v>
      </c>
      <c r="CC178" s="295"/>
      <c r="CD178" s="295"/>
      <c r="CE178" s="295">
        <v>6.384615384615385</v>
      </c>
      <c r="CF178" s="295">
        <v>6.7692307692307692</v>
      </c>
      <c r="CG178" s="295"/>
      <c r="CH178" s="295"/>
      <c r="CI178" s="295"/>
      <c r="CJ178" s="295">
        <f t="shared" si="146"/>
        <v>6.5384615384615383</v>
      </c>
      <c r="CK178" s="295"/>
      <c r="CL178" s="295"/>
      <c r="CM178" s="295">
        <f t="shared" si="147"/>
        <v>6.5769230769230766</v>
      </c>
      <c r="CN178" s="295"/>
      <c r="CO178" s="295"/>
      <c r="CP178" s="361"/>
      <c r="CQ178" s="355"/>
      <c r="CR178" s="295"/>
      <c r="CS178" s="295"/>
      <c r="CT178" s="295"/>
      <c r="CU178" s="295"/>
      <c r="CV178" s="295"/>
      <c r="CW178" s="295"/>
      <c r="CX178" s="295"/>
      <c r="CY178" s="295"/>
      <c r="CZ178" s="295"/>
      <c r="DA178" s="295"/>
      <c r="DB178" s="295"/>
      <c r="DC178" s="295"/>
      <c r="DD178" s="295"/>
      <c r="DE178" s="295"/>
      <c r="DF178" s="295"/>
      <c r="DG178" s="361"/>
      <c r="DH178" s="295">
        <f t="shared" si="148"/>
        <v>0</v>
      </c>
      <c r="DI178" s="295">
        <f t="shared" si="149"/>
        <v>0</v>
      </c>
      <c r="DJ178" s="295">
        <f t="shared" si="144"/>
        <v>0</v>
      </c>
      <c r="DK178" s="295"/>
      <c r="DL178" s="295"/>
      <c r="DM178" s="295"/>
      <c r="DN178" s="295"/>
      <c r="DO178" s="295">
        <f t="shared" si="150"/>
        <v>0</v>
      </c>
      <c r="DP178" s="295">
        <f t="shared" si="151"/>
        <v>0</v>
      </c>
      <c r="DQ178" s="295">
        <f t="shared" si="152"/>
        <v>0</v>
      </c>
      <c r="DR178" s="295">
        <f t="shared" si="153"/>
        <v>0</v>
      </c>
      <c r="DS178" s="295">
        <f t="shared" si="145"/>
        <v>0</v>
      </c>
      <c r="DT178" s="295"/>
      <c r="DU178" s="295"/>
      <c r="DV178" s="295"/>
      <c r="DW178" s="295"/>
      <c r="DX178" s="295"/>
      <c r="DY178" s="295"/>
      <c r="DZ178" s="361"/>
      <c r="EA178" s="295">
        <f t="shared" si="154"/>
        <v>0</v>
      </c>
      <c r="EB178" s="295">
        <f t="shared" si="155"/>
        <v>0</v>
      </c>
      <c r="EC178" s="295"/>
      <c r="ED178" s="295"/>
      <c r="EE178" s="295">
        <f t="shared" si="156"/>
        <v>0</v>
      </c>
      <c r="EF178" s="295">
        <f t="shared" si="157"/>
        <v>0</v>
      </c>
      <c r="EG178" s="295">
        <f t="shared" si="158"/>
        <v>0</v>
      </c>
      <c r="EH178" s="295">
        <f t="shared" si="159"/>
        <v>0</v>
      </c>
      <c r="EI178" s="295"/>
      <c r="EJ178" s="295"/>
      <c r="EK178" s="295"/>
      <c r="EL178" s="295"/>
      <c r="EM178" s="295"/>
      <c r="EN178" s="290">
        <v>20</v>
      </c>
      <c r="EO178" s="290">
        <v>0</v>
      </c>
      <c r="EP178" s="290">
        <v>0</v>
      </c>
      <c r="EQ178" s="295"/>
      <c r="ER178" s="295"/>
      <c r="ES178" s="290">
        <v>20</v>
      </c>
      <c r="ET178" s="290">
        <v>0</v>
      </c>
      <c r="EU178" s="290">
        <v>0</v>
      </c>
      <c r="EW178" s="295"/>
      <c r="EX178" s="295"/>
      <c r="EY178" s="290">
        <v>20</v>
      </c>
      <c r="EZ178" s="290">
        <v>0</v>
      </c>
      <c r="FA178" s="290">
        <v>0</v>
      </c>
      <c r="FB178" s="290">
        <v>20</v>
      </c>
      <c r="FC178" s="290">
        <v>0</v>
      </c>
      <c r="FD178" s="290">
        <v>0</v>
      </c>
      <c r="FE178" s="290">
        <v>20</v>
      </c>
      <c r="FF178" s="290">
        <v>0</v>
      </c>
      <c r="FG178" s="290">
        <v>0</v>
      </c>
      <c r="FH178" s="290">
        <v>20</v>
      </c>
      <c r="FI178" s="290">
        <v>0</v>
      </c>
      <c r="FJ178" s="290">
        <v>0</v>
      </c>
      <c r="FX178" s="398"/>
    </row>
    <row r="179" spans="1:197" s="312" customFormat="1" ht="14" thickBot="1">
      <c r="A179" s="304" t="s">
        <v>1131</v>
      </c>
      <c r="B179" s="321">
        <v>36</v>
      </c>
      <c r="C179" s="321">
        <v>36</v>
      </c>
      <c r="D179" s="312" t="s">
        <v>1419</v>
      </c>
      <c r="E179" s="317"/>
      <c r="F179" s="317" t="s">
        <v>872</v>
      </c>
      <c r="G179" s="317"/>
      <c r="H179" s="312" t="s">
        <v>1470</v>
      </c>
      <c r="I179" s="312" t="s">
        <v>1471</v>
      </c>
      <c r="L179" s="330"/>
      <c r="M179" s="344"/>
      <c r="N179" s="304"/>
      <c r="AA179" s="363"/>
      <c r="AB179" s="350"/>
      <c r="AO179" s="363"/>
      <c r="AP179" s="350"/>
      <c r="BB179" s="363"/>
      <c r="BC179" s="350"/>
      <c r="BK179" s="330"/>
      <c r="BL179" s="350"/>
      <c r="BZ179" s="363"/>
      <c r="CA179" s="356">
        <v>5.5384615384615383</v>
      </c>
      <c r="CB179" s="317">
        <v>5.5384615384615383</v>
      </c>
      <c r="CC179" s="317"/>
      <c r="CD179" s="317"/>
      <c r="CE179" s="317">
        <v>4.384615384615385</v>
      </c>
      <c r="CF179" s="317">
        <v>5.0769230769230766</v>
      </c>
      <c r="CG179" s="317"/>
      <c r="CH179" s="317"/>
      <c r="CI179" s="317"/>
      <c r="CJ179" s="317">
        <f t="shared" si="146"/>
        <v>5.5384615384615383</v>
      </c>
      <c r="CK179" s="317"/>
      <c r="CL179" s="317"/>
      <c r="CM179" s="317">
        <f t="shared" si="147"/>
        <v>4.7307692307692308</v>
      </c>
      <c r="CN179" s="317"/>
      <c r="CO179" s="317"/>
      <c r="CP179" s="363"/>
      <c r="CQ179" s="356"/>
      <c r="CR179" s="317"/>
      <c r="CS179" s="317"/>
      <c r="CT179" s="317"/>
      <c r="CU179" s="317"/>
      <c r="CV179" s="317"/>
      <c r="CW179" s="317"/>
      <c r="CX179" s="317"/>
      <c r="CY179" s="317"/>
      <c r="CZ179" s="317"/>
      <c r="DA179" s="317"/>
      <c r="DB179" s="317"/>
      <c r="DC179" s="317"/>
      <c r="DD179" s="317"/>
      <c r="DE179" s="317"/>
      <c r="DF179" s="317"/>
      <c r="DG179" s="363"/>
      <c r="DH179" s="317">
        <f t="shared" si="148"/>
        <v>0</v>
      </c>
      <c r="DI179" s="317">
        <f t="shared" si="149"/>
        <v>0</v>
      </c>
      <c r="DJ179" s="317">
        <f t="shared" si="144"/>
        <v>0</v>
      </c>
      <c r="DK179" s="317"/>
      <c r="DL179" s="317"/>
      <c r="DM179" s="317"/>
      <c r="DN179" s="317"/>
      <c r="DO179" s="317">
        <f t="shared" si="150"/>
        <v>0</v>
      </c>
      <c r="DP179" s="317">
        <f t="shared" si="151"/>
        <v>0</v>
      </c>
      <c r="DQ179" s="317">
        <f t="shared" si="152"/>
        <v>0</v>
      </c>
      <c r="DR179" s="317">
        <f t="shared" si="153"/>
        <v>0</v>
      </c>
      <c r="DS179" s="317">
        <f t="shared" si="145"/>
        <v>0</v>
      </c>
      <c r="DT179" s="317"/>
      <c r="DU179" s="317"/>
      <c r="DV179" s="317"/>
      <c r="DW179" s="317"/>
      <c r="DX179" s="317"/>
      <c r="DY179" s="317"/>
      <c r="DZ179" s="363"/>
      <c r="EA179" s="317">
        <f t="shared" si="154"/>
        <v>0</v>
      </c>
      <c r="EB179" s="317">
        <f t="shared" si="155"/>
        <v>0</v>
      </c>
      <c r="EC179" s="317"/>
      <c r="ED179" s="317"/>
      <c r="EE179" s="317">
        <f t="shared" si="156"/>
        <v>0</v>
      </c>
      <c r="EF179" s="317">
        <f t="shared" si="157"/>
        <v>0</v>
      </c>
      <c r="EG179" s="317">
        <f t="shared" si="158"/>
        <v>0</v>
      </c>
      <c r="EH179" s="317">
        <f t="shared" si="159"/>
        <v>0</v>
      </c>
      <c r="EI179" s="317"/>
      <c r="EJ179" s="317"/>
      <c r="EK179" s="317"/>
      <c r="EL179" s="317"/>
      <c r="EM179" s="317"/>
      <c r="EN179" s="312">
        <v>20</v>
      </c>
      <c r="EO179" s="312">
        <v>0</v>
      </c>
      <c r="EP179" s="312">
        <v>0</v>
      </c>
      <c r="EQ179" s="317"/>
      <c r="ER179" s="317"/>
      <c r="ES179" s="312">
        <v>20</v>
      </c>
      <c r="ET179" s="312">
        <v>0</v>
      </c>
      <c r="EU179" s="312">
        <v>0</v>
      </c>
      <c r="EW179" s="317"/>
      <c r="EX179" s="317"/>
      <c r="EY179" s="312">
        <v>20</v>
      </c>
      <c r="EZ179" s="312">
        <v>0</v>
      </c>
      <c r="FA179" s="312">
        <v>0</v>
      </c>
      <c r="FB179" s="312">
        <v>20</v>
      </c>
      <c r="FC179" s="312">
        <v>0</v>
      </c>
      <c r="FD179" s="312">
        <v>0</v>
      </c>
      <c r="FE179" s="312">
        <v>20</v>
      </c>
      <c r="FF179" s="312">
        <v>0</v>
      </c>
      <c r="FG179" s="312">
        <v>0</v>
      </c>
      <c r="FH179" s="312">
        <v>20</v>
      </c>
      <c r="FI179" s="312">
        <v>0</v>
      </c>
      <c r="FJ179" s="312">
        <v>0</v>
      </c>
      <c r="FX179" s="399"/>
    </row>
    <row r="180" spans="1:197" s="285" customFormat="1" ht="15">
      <c r="A180" s="407" t="s">
        <v>1176</v>
      </c>
      <c r="B180" s="408">
        <v>1</v>
      </c>
      <c r="C180" s="408"/>
      <c r="D180" s="409" t="s">
        <v>560</v>
      </c>
      <c r="E180" s="409" t="s">
        <v>173</v>
      </c>
      <c r="F180" s="409" t="s">
        <v>576</v>
      </c>
      <c r="G180" s="409" t="s">
        <v>212</v>
      </c>
      <c r="H180" s="409" t="s">
        <v>213</v>
      </c>
      <c r="I180" s="409" t="s">
        <v>214</v>
      </c>
      <c r="J180" s="409" t="s">
        <v>215</v>
      </c>
      <c r="K180" s="410" t="s">
        <v>216</v>
      </c>
      <c r="L180" s="411" t="s">
        <v>217</v>
      </c>
      <c r="M180" s="342"/>
      <c r="N180" s="284"/>
      <c r="AA180" s="327"/>
      <c r="AB180" s="348"/>
      <c r="AO180" s="327"/>
      <c r="AP180" s="348"/>
      <c r="BB180" s="327"/>
      <c r="BC180" s="348"/>
      <c r="BK180" s="327"/>
      <c r="BL180" s="348"/>
      <c r="BZ180" s="327"/>
      <c r="CA180" s="348"/>
      <c r="CP180" s="327"/>
      <c r="CQ180" s="348"/>
      <c r="FY180" s="376">
        <v>6.25</v>
      </c>
      <c r="FZ180" s="376">
        <v>6.5</v>
      </c>
      <c r="GA180" s="376">
        <v>3.9166666666666665</v>
      </c>
      <c r="GB180" s="376">
        <v>4.75</v>
      </c>
      <c r="GC180" s="376">
        <v>5.333333333333333</v>
      </c>
      <c r="GD180" s="376">
        <v>6.166666666666667</v>
      </c>
      <c r="GE180" s="376">
        <v>4.583333333333333</v>
      </c>
      <c r="GF180" s="376">
        <v>5.666666666666667</v>
      </c>
      <c r="GG180"/>
      <c r="GH180" s="49">
        <f>AVERAGE(FY180:FZ180)</f>
        <v>6.375</v>
      </c>
      <c r="GI180" s="49">
        <f>AVERAGE(GA180:GB180)</f>
        <v>4.333333333333333</v>
      </c>
      <c r="GJ180" s="49">
        <f>GH180-GI180</f>
        <v>2.041666666666667</v>
      </c>
      <c r="GK180" s="247">
        <f>AVERAGE(GC180:GD180)</f>
        <v>5.75</v>
      </c>
      <c r="GL180" s="247">
        <f>AVERAGE(GE180:GF180)</f>
        <v>5.125</v>
      </c>
      <c r="GM180" s="49">
        <f>GK180-GL180</f>
        <v>0.625</v>
      </c>
      <c r="GN180" s="390">
        <f>AVERAGE(GH180:GI180)-AVERAGE(GK180:GL180)</f>
        <v>-8.3333333333333925E-2</v>
      </c>
      <c r="GO180" s="49">
        <f>AVERAGE(GH180,GK180)-AVERAGE(GI180,GL180)</f>
        <v>1.3333333333333339</v>
      </c>
    </row>
    <row r="181" spans="1:197" ht="15">
      <c r="A181" s="412" t="s">
        <v>1176</v>
      </c>
      <c r="B181" s="413">
        <v>2</v>
      </c>
      <c r="C181" s="413"/>
      <c r="D181" s="414" t="s">
        <v>48</v>
      </c>
      <c r="E181" s="414" t="s">
        <v>92</v>
      </c>
      <c r="F181" s="414" t="s">
        <v>576</v>
      </c>
      <c r="G181" s="414" t="s">
        <v>49</v>
      </c>
      <c r="H181" s="414" t="s">
        <v>50</v>
      </c>
      <c r="I181" s="414" t="s">
        <v>51</v>
      </c>
      <c r="J181" s="414" t="s">
        <v>52</v>
      </c>
      <c r="K181" s="415" t="s">
        <v>53</v>
      </c>
      <c r="L181" s="416" t="s">
        <v>54</v>
      </c>
      <c r="FY181" s="376">
        <v>6.25</v>
      </c>
      <c r="FZ181" s="376">
        <v>6.416666666666667</v>
      </c>
      <c r="GA181" s="376">
        <v>6.4545454545454541</v>
      </c>
      <c r="GB181" s="376">
        <v>6.333333333333333</v>
      </c>
      <c r="GC181" s="376">
        <v>5</v>
      </c>
      <c r="GD181" s="376">
        <v>5.083333333333333</v>
      </c>
      <c r="GE181" s="376">
        <v>5.5454545454545459</v>
      </c>
      <c r="GF181" s="376">
        <v>6</v>
      </c>
      <c r="GG181"/>
      <c r="GH181" s="49">
        <f t="shared" ref="GH181:GH203" si="160">AVERAGE(FY181:FZ181)</f>
        <v>6.3333333333333339</v>
      </c>
      <c r="GI181" s="49">
        <f t="shared" ref="GI181:GI203" si="161">AVERAGE(GA181:GB181)</f>
        <v>6.3939393939393936</v>
      </c>
      <c r="GJ181" s="49">
        <f t="shared" ref="GJ181:GJ203" si="162">GH181-GI181</f>
        <v>-6.0606060606059664E-2</v>
      </c>
      <c r="GK181" s="247">
        <f t="shared" ref="GK181:GK203" si="163">AVERAGE(GC181:GD181)</f>
        <v>5.0416666666666661</v>
      </c>
      <c r="GL181" s="247">
        <f t="shared" ref="GL181:GL203" si="164">AVERAGE(GE181:GF181)</f>
        <v>5.7727272727272734</v>
      </c>
      <c r="GM181" s="49">
        <f t="shared" ref="GM181:GM203" si="165">GK181-GL181</f>
        <v>-0.7310606060606073</v>
      </c>
      <c r="GN181" s="390">
        <f t="shared" ref="GN181:GN203" si="166">AVERAGE(GH181:GI181)-AVERAGE(GK181:GL181)</f>
        <v>0.95643939393939359</v>
      </c>
      <c r="GO181" s="49">
        <f t="shared" ref="GO181:GO203" si="167">AVERAGE(GH181,GK181)-AVERAGE(GI181,GL181)</f>
        <v>-0.39583333333333393</v>
      </c>
    </row>
    <row r="182" spans="1:197" ht="15">
      <c r="A182" s="412" t="s">
        <v>1176</v>
      </c>
      <c r="B182" s="413">
        <v>3</v>
      </c>
      <c r="C182" s="413"/>
      <c r="D182" s="414" t="s">
        <v>240</v>
      </c>
      <c r="E182" s="414" t="s">
        <v>173</v>
      </c>
      <c r="F182" s="414" t="s">
        <v>576</v>
      </c>
      <c r="G182" s="414" t="s">
        <v>174</v>
      </c>
      <c r="H182" s="414" t="s">
        <v>175</v>
      </c>
      <c r="I182" s="414" t="s">
        <v>176</v>
      </c>
      <c r="J182" s="414" t="s">
        <v>177</v>
      </c>
      <c r="K182" s="415" t="s">
        <v>178</v>
      </c>
      <c r="L182" s="416" t="s">
        <v>179</v>
      </c>
      <c r="FY182" s="376">
        <v>5.083333333333333</v>
      </c>
      <c r="FZ182" s="376">
        <v>6</v>
      </c>
      <c r="GA182" s="376">
        <v>4.916666666666667</v>
      </c>
      <c r="GB182" s="376">
        <v>5.083333333333333</v>
      </c>
      <c r="GC182" s="376">
        <v>5.916666666666667</v>
      </c>
      <c r="GD182" s="376">
        <v>6.416666666666667</v>
      </c>
      <c r="GE182" s="376">
        <v>4.833333333333333</v>
      </c>
      <c r="GF182" s="376">
        <v>5.25</v>
      </c>
      <c r="GG182"/>
      <c r="GH182" s="49">
        <f t="shared" si="160"/>
        <v>5.5416666666666661</v>
      </c>
      <c r="GI182" s="49">
        <f t="shared" si="161"/>
        <v>5</v>
      </c>
      <c r="GJ182" s="49">
        <f t="shared" si="162"/>
        <v>0.54166666666666607</v>
      </c>
      <c r="GK182" s="247">
        <f t="shared" si="163"/>
        <v>6.166666666666667</v>
      </c>
      <c r="GL182" s="247">
        <f t="shared" si="164"/>
        <v>5.0416666666666661</v>
      </c>
      <c r="GM182" s="49">
        <f t="shared" si="165"/>
        <v>1.1250000000000009</v>
      </c>
      <c r="GN182" s="390">
        <f t="shared" si="166"/>
        <v>-0.33333333333333304</v>
      </c>
      <c r="GO182" s="49">
        <f t="shared" si="167"/>
        <v>0.83333333333333304</v>
      </c>
    </row>
    <row r="183" spans="1:197" ht="15">
      <c r="A183" s="412" t="s">
        <v>1176</v>
      </c>
      <c r="B183" s="413">
        <v>4</v>
      </c>
      <c r="C183" s="413"/>
      <c r="D183" s="414" t="s">
        <v>116</v>
      </c>
      <c r="E183" s="414" t="s">
        <v>173</v>
      </c>
      <c r="F183" s="414" t="s">
        <v>477</v>
      </c>
      <c r="G183" s="414" t="s">
        <v>117</v>
      </c>
      <c r="H183" s="414" t="s">
        <v>118</v>
      </c>
      <c r="I183" s="414" t="s">
        <v>119</v>
      </c>
      <c r="J183" s="414" t="s">
        <v>120</v>
      </c>
      <c r="K183" s="415" t="s">
        <v>121</v>
      </c>
      <c r="L183" s="416" t="s">
        <v>122</v>
      </c>
      <c r="FY183" s="376">
        <v>5.916666666666667</v>
      </c>
      <c r="FZ183" s="376">
        <v>6.666666666666667</v>
      </c>
      <c r="GA183" s="376">
        <v>5.333333333333333</v>
      </c>
      <c r="GB183" s="376">
        <v>5.75</v>
      </c>
      <c r="GC183" s="376">
        <v>6.25</v>
      </c>
      <c r="GD183" s="376">
        <v>5.75</v>
      </c>
      <c r="GE183" s="376">
        <v>5.25</v>
      </c>
      <c r="GF183" s="376">
        <v>5.083333333333333</v>
      </c>
      <c r="GG183"/>
      <c r="GH183" s="49">
        <f t="shared" si="160"/>
        <v>6.291666666666667</v>
      </c>
      <c r="GI183" s="49">
        <f t="shared" si="161"/>
        <v>5.5416666666666661</v>
      </c>
      <c r="GJ183" s="49">
        <f t="shared" si="162"/>
        <v>0.75000000000000089</v>
      </c>
      <c r="GK183" s="247">
        <f t="shared" si="163"/>
        <v>6</v>
      </c>
      <c r="GL183" s="247">
        <f t="shared" si="164"/>
        <v>5.1666666666666661</v>
      </c>
      <c r="GM183" s="49">
        <f t="shared" si="165"/>
        <v>0.83333333333333393</v>
      </c>
      <c r="GN183" s="390">
        <f t="shared" si="166"/>
        <v>0.33333333333333304</v>
      </c>
      <c r="GO183" s="49">
        <f t="shared" si="167"/>
        <v>0.79166666666666785</v>
      </c>
    </row>
    <row r="184" spans="1:197" ht="15">
      <c r="A184" s="412" t="s">
        <v>1176</v>
      </c>
      <c r="B184" s="413">
        <v>5</v>
      </c>
      <c r="C184" s="413"/>
      <c r="D184" s="414" t="s">
        <v>304</v>
      </c>
      <c r="E184" s="414" t="s">
        <v>92</v>
      </c>
      <c r="F184" s="414" t="s">
        <v>477</v>
      </c>
      <c r="G184" s="414" t="s">
        <v>159</v>
      </c>
      <c r="H184" s="414" t="s">
        <v>160</v>
      </c>
      <c r="I184" s="414" t="s">
        <v>161</v>
      </c>
      <c r="J184" s="414" t="s">
        <v>159</v>
      </c>
      <c r="K184" s="415" t="s">
        <v>162</v>
      </c>
      <c r="L184" s="416" t="s">
        <v>513</v>
      </c>
      <c r="FY184" s="376">
        <v>6.1818181818181817</v>
      </c>
      <c r="FZ184" s="376">
        <v>5.916666666666667</v>
      </c>
      <c r="GA184" s="376">
        <v>3.25</v>
      </c>
      <c r="GB184" s="376">
        <v>3.4166666666666665</v>
      </c>
      <c r="GC184" s="376">
        <v>5.666666666666667</v>
      </c>
      <c r="GD184" s="376">
        <v>5</v>
      </c>
      <c r="GE184" s="376">
        <v>2.5</v>
      </c>
      <c r="GF184" s="376">
        <v>2.8333333333333335</v>
      </c>
      <c r="GG184"/>
      <c r="GH184" s="49">
        <f t="shared" si="160"/>
        <v>6.0492424242424239</v>
      </c>
      <c r="GI184" s="49">
        <f t="shared" si="161"/>
        <v>3.333333333333333</v>
      </c>
      <c r="GJ184" s="49">
        <f t="shared" si="162"/>
        <v>2.7159090909090908</v>
      </c>
      <c r="GK184" s="247">
        <f t="shared" si="163"/>
        <v>5.3333333333333339</v>
      </c>
      <c r="GL184" s="247">
        <f t="shared" si="164"/>
        <v>2.666666666666667</v>
      </c>
      <c r="GM184" s="49">
        <f t="shared" si="165"/>
        <v>2.666666666666667</v>
      </c>
      <c r="GN184" s="390">
        <f t="shared" si="166"/>
        <v>0.6912878787878789</v>
      </c>
      <c r="GO184" s="49">
        <f t="shared" si="167"/>
        <v>2.6912878787878789</v>
      </c>
    </row>
    <row r="185" spans="1:197" ht="15">
      <c r="A185" s="412" t="s">
        <v>1176</v>
      </c>
      <c r="B185" s="413">
        <v>6</v>
      </c>
      <c r="C185" s="413"/>
      <c r="D185" s="414" t="s">
        <v>126</v>
      </c>
      <c r="E185" s="414" t="s">
        <v>173</v>
      </c>
      <c r="F185" s="414" t="s">
        <v>576</v>
      </c>
      <c r="G185" s="414" t="s">
        <v>127</v>
      </c>
      <c r="H185" s="414" t="s">
        <v>300</v>
      </c>
      <c r="I185" s="414" t="s">
        <v>360</v>
      </c>
      <c r="J185" s="414" t="s">
        <v>128</v>
      </c>
      <c r="K185" s="415" t="s">
        <v>129</v>
      </c>
      <c r="L185" s="416" t="s">
        <v>130</v>
      </c>
      <c r="FY185" s="376">
        <v>5.333333333333333</v>
      </c>
      <c r="FZ185" s="376">
        <v>5.3636363636363633</v>
      </c>
      <c r="GA185" s="376">
        <v>3.25</v>
      </c>
      <c r="GB185" s="376">
        <v>3</v>
      </c>
      <c r="GC185" s="376">
        <v>5.833333333333333</v>
      </c>
      <c r="GD185" s="376">
        <v>5.25</v>
      </c>
      <c r="GE185" s="376">
        <v>4.5</v>
      </c>
      <c r="GF185" s="376">
        <v>4.166666666666667</v>
      </c>
      <c r="GG185"/>
      <c r="GH185" s="49">
        <f t="shared" si="160"/>
        <v>5.3484848484848477</v>
      </c>
      <c r="GI185" s="49">
        <f t="shared" si="161"/>
        <v>3.125</v>
      </c>
      <c r="GJ185" s="49">
        <f t="shared" si="162"/>
        <v>2.2234848484848477</v>
      </c>
      <c r="GK185" s="247">
        <f t="shared" si="163"/>
        <v>5.5416666666666661</v>
      </c>
      <c r="GL185" s="247">
        <f t="shared" si="164"/>
        <v>4.3333333333333339</v>
      </c>
      <c r="GM185" s="49">
        <f t="shared" si="165"/>
        <v>1.2083333333333321</v>
      </c>
      <c r="GN185" s="390">
        <f t="shared" si="166"/>
        <v>-0.70075757575757613</v>
      </c>
      <c r="GO185" s="49">
        <f t="shared" si="167"/>
        <v>1.7159090909090899</v>
      </c>
    </row>
    <row r="186" spans="1:197" ht="15">
      <c r="A186" s="412" t="s">
        <v>1176</v>
      </c>
      <c r="B186" s="413">
        <v>7</v>
      </c>
      <c r="C186" s="413"/>
      <c r="D186" s="414" t="s">
        <v>8</v>
      </c>
      <c r="E186" s="414" t="s">
        <v>92</v>
      </c>
      <c r="F186" s="414" t="s">
        <v>477</v>
      </c>
      <c r="G186" s="414" t="s">
        <v>438</v>
      </c>
      <c r="H186" s="414" t="s">
        <v>9</v>
      </c>
      <c r="I186" s="414" t="s">
        <v>10</v>
      </c>
      <c r="J186" s="414" t="s">
        <v>438</v>
      </c>
      <c r="K186" s="415" t="s">
        <v>11</v>
      </c>
      <c r="L186" s="416" t="s">
        <v>79</v>
      </c>
      <c r="FY186" s="376">
        <v>6.666666666666667</v>
      </c>
      <c r="FZ186" s="376">
        <v>5.333333333333333</v>
      </c>
      <c r="GA186" s="376">
        <v>5.166666666666667</v>
      </c>
      <c r="GB186" s="376">
        <v>5</v>
      </c>
      <c r="GC186" s="376">
        <v>4.833333333333333</v>
      </c>
      <c r="GD186" s="376">
        <v>4.416666666666667</v>
      </c>
      <c r="GE186" s="376">
        <v>4.833333333333333</v>
      </c>
      <c r="GF186" s="376">
        <v>4.666666666666667</v>
      </c>
      <c r="GG186"/>
      <c r="GH186" s="49">
        <f t="shared" si="160"/>
        <v>6</v>
      </c>
      <c r="GI186" s="49">
        <f t="shared" si="161"/>
        <v>5.0833333333333339</v>
      </c>
      <c r="GJ186" s="49">
        <f t="shared" si="162"/>
        <v>0.91666666666666607</v>
      </c>
      <c r="GK186" s="247">
        <f t="shared" si="163"/>
        <v>4.625</v>
      </c>
      <c r="GL186" s="247">
        <f t="shared" si="164"/>
        <v>4.75</v>
      </c>
      <c r="GM186" s="49">
        <f t="shared" si="165"/>
        <v>-0.125</v>
      </c>
      <c r="GN186" s="390">
        <f t="shared" si="166"/>
        <v>0.85416666666666696</v>
      </c>
      <c r="GO186" s="49">
        <f t="shared" si="167"/>
        <v>0.39583333333333304</v>
      </c>
    </row>
    <row r="187" spans="1:197" ht="15">
      <c r="A187" s="412" t="s">
        <v>1176</v>
      </c>
      <c r="B187" s="413">
        <v>8</v>
      </c>
      <c r="C187" s="413"/>
      <c r="D187" s="414" t="s">
        <v>123</v>
      </c>
      <c r="E187" s="414" t="s">
        <v>92</v>
      </c>
      <c r="F187" s="414" t="s">
        <v>477</v>
      </c>
      <c r="G187" s="414" t="s">
        <v>381</v>
      </c>
      <c r="H187" s="414" t="s">
        <v>410</v>
      </c>
      <c r="I187" s="414" t="s">
        <v>70</v>
      </c>
      <c r="J187" s="414" t="s">
        <v>381</v>
      </c>
      <c r="K187" s="415" t="s">
        <v>124</v>
      </c>
      <c r="L187" s="416" t="s">
        <v>125</v>
      </c>
      <c r="FY187" s="376">
        <v>6</v>
      </c>
      <c r="FZ187" s="376">
        <v>6.416666666666667</v>
      </c>
      <c r="GA187" s="376">
        <v>3.75</v>
      </c>
      <c r="GB187" s="376">
        <v>3.8333333333333335</v>
      </c>
      <c r="GC187" s="376">
        <v>5.25</v>
      </c>
      <c r="GD187" s="376">
        <v>5.5</v>
      </c>
      <c r="GE187" s="376">
        <v>5</v>
      </c>
      <c r="GF187" s="376">
        <v>4</v>
      </c>
      <c r="GG187"/>
      <c r="GH187" s="49">
        <f t="shared" si="160"/>
        <v>6.2083333333333339</v>
      </c>
      <c r="GI187" s="49">
        <f t="shared" si="161"/>
        <v>3.791666666666667</v>
      </c>
      <c r="GJ187" s="49">
        <f t="shared" si="162"/>
        <v>2.416666666666667</v>
      </c>
      <c r="GK187" s="247">
        <f t="shared" si="163"/>
        <v>5.375</v>
      </c>
      <c r="GL187" s="247">
        <f t="shared" si="164"/>
        <v>4.5</v>
      </c>
      <c r="GM187" s="49">
        <f t="shared" si="165"/>
        <v>0.875</v>
      </c>
      <c r="GN187" s="390">
        <f t="shared" si="166"/>
        <v>6.25E-2</v>
      </c>
      <c r="GO187" s="49">
        <f t="shared" si="167"/>
        <v>1.645833333333333</v>
      </c>
    </row>
    <row r="188" spans="1:197" ht="15">
      <c r="A188" s="412" t="s">
        <v>1176</v>
      </c>
      <c r="B188" s="413">
        <v>9</v>
      </c>
      <c r="C188" s="413"/>
      <c r="D188" s="414" t="s">
        <v>180</v>
      </c>
      <c r="E188" s="414" t="s">
        <v>173</v>
      </c>
      <c r="F188" s="414" t="s">
        <v>477</v>
      </c>
      <c r="G188" s="414" t="s">
        <v>181</v>
      </c>
      <c r="H188" s="414" t="s">
        <v>182</v>
      </c>
      <c r="I188" s="414" t="s">
        <v>183</v>
      </c>
      <c r="J188" s="414" t="s">
        <v>184</v>
      </c>
      <c r="K188" s="415" t="s">
        <v>185</v>
      </c>
      <c r="L188" s="416" t="s">
        <v>186</v>
      </c>
      <c r="FY188" s="376">
        <v>5.916666666666667</v>
      </c>
      <c r="FZ188" s="376">
        <v>6.083333333333333</v>
      </c>
      <c r="GA188" s="376">
        <v>5.666666666666667</v>
      </c>
      <c r="GB188" s="376">
        <v>6.3636363636363633</v>
      </c>
      <c r="GC188" s="376">
        <v>5.75</v>
      </c>
      <c r="GD188" s="376">
        <v>4.916666666666667</v>
      </c>
      <c r="GE188" s="376">
        <v>6</v>
      </c>
      <c r="GF188" s="376">
        <v>5.166666666666667</v>
      </c>
      <c r="GG188"/>
      <c r="GH188" s="49">
        <f t="shared" si="160"/>
        <v>6</v>
      </c>
      <c r="GI188" s="49">
        <f t="shared" si="161"/>
        <v>6.0151515151515156</v>
      </c>
      <c r="GJ188" s="49">
        <f t="shared" si="162"/>
        <v>-1.5151515151515582E-2</v>
      </c>
      <c r="GK188" s="247">
        <f t="shared" si="163"/>
        <v>5.3333333333333339</v>
      </c>
      <c r="GL188" s="247">
        <f t="shared" si="164"/>
        <v>5.5833333333333339</v>
      </c>
      <c r="GM188" s="49">
        <f t="shared" si="165"/>
        <v>-0.25</v>
      </c>
      <c r="GN188" s="390">
        <f t="shared" si="166"/>
        <v>0.54924242424242387</v>
      </c>
      <c r="GO188" s="49">
        <f t="shared" si="167"/>
        <v>-0.13257575757575779</v>
      </c>
    </row>
    <row r="189" spans="1:197" ht="15">
      <c r="A189" s="412" t="s">
        <v>1176</v>
      </c>
      <c r="B189" s="413">
        <v>10</v>
      </c>
      <c r="C189" s="413"/>
      <c r="D189" s="414" t="s">
        <v>340</v>
      </c>
      <c r="E189" s="414" t="s">
        <v>92</v>
      </c>
      <c r="F189" s="414" t="s">
        <v>477</v>
      </c>
      <c r="G189" s="414" t="s">
        <v>94</v>
      </c>
      <c r="H189" s="414" t="s">
        <v>339</v>
      </c>
      <c r="I189" s="414" t="s">
        <v>95</v>
      </c>
      <c r="J189" s="414" t="s">
        <v>94</v>
      </c>
      <c r="K189" s="415" t="s">
        <v>376</v>
      </c>
      <c r="L189" s="416" t="s">
        <v>377</v>
      </c>
      <c r="FY189" s="376">
        <v>6.666666666666667</v>
      </c>
      <c r="FZ189" s="376">
        <v>6.5</v>
      </c>
      <c r="GA189" s="376">
        <v>5.583333333333333</v>
      </c>
      <c r="GB189" s="376">
        <v>4.083333333333333</v>
      </c>
      <c r="GC189" s="376">
        <v>4</v>
      </c>
      <c r="GD189" s="376">
        <v>5.833333333333333</v>
      </c>
      <c r="GE189" s="376">
        <v>4.333333333333333</v>
      </c>
      <c r="GF189" s="376">
        <v>4.083333333333333</v>
      </c>
      <c r="GG189"/>
      <c r="GH189" s="49">
        <f t="shared" si="160"/>
        <v>6.5833333333333339</v>
      </c>
      <c r="GI189" s="49">
        <f t="shared" si="161"/>
        <v>4.833333333333333</v>
      </c>
      <c r="GJ189" s="49">
        <f t="shared" si="162"/>
        <v>1.7500000000000009</v>
      </c>
      <c r="GK189" s="247">
        <f t="shared" si="163"/>
        <v>4.9166666666666661</v>
      </c>
      <c r="GL189" s="247">
        <f t="shared" si="164"/>
        <v>4.208333333333333</v>
      </c>
      <c r="GM189" s="49">
        <f t="shared" si="165"/>
        <v>0.70833333333333304</v>
      </c>
      <c r="GN189" s="390">
        <f t="shared" si="166"/>
        <v>1.1458333333333339</v>
      </c>
      <c r="GO189" s="49">
        <f t="shared" si="167"/>
        <v>1.229166666666667</v>
      </c>
    </row>
    <row r="190" spans="1:197" ht="15">
      <c r="A190" s="412" t="s">
        <v>1176</v>
      </c>
      <c r="B190" s="413">
        <v>11</v>
      </c>
      <c r="C190" s="413"/>
      <c r="D190" s="414" t="s">
        <v>135</v>
      </c>
      <c r="E190" s="414" t="s">
        <v>173</v>
      </c>
      <c r="F190" s="414" t="s">
        <v>477</v>
      </c>
      <c r="G190" s="414" t="s">
        <v>237</v>
      </c>
      <c r="H190" s="414" t="s">
        <v>140</v>
      </c>
      <c r="I190" s="414" t="s">
        <v>141</v>
      </c>
      <c r="J190" s="414" t="s">
        <v>237</v>
      </c>
      <c r="K190" s="415" t="s">
        <v>115</v>
      </c>
      <c r="L190" s="416" t="s">
        <v>236</v>
      </c>
      <c r="FY190" s="376">
        <v>6.083333333333333</v>
      </c>
      <c r="FZ190" s="376">
        <v>5</v>
      </c>
      <c r="GA190" s="376">
        <v>3.9166666666666665</v>
      </c>
      <c r="GB190" s="376">
        <v>3.3333333333333335</v>
      </c>
      <c r="GC190" s="376">
        <v>3.75</v>
      </c>
      <c r="GD190" s="376">
        <v>3.8333333333333335</v>
      </c>
      <c r="GE190" s="376">
        <v>4.25</v>
      </c>
      <c r="GF190" s="376">
        <v>4.583333333333333</v>
      </c>
      <c r="GG190"/>
      <c r="GH190" s="49">
        <f t="shared" si="160"/>
        <v>5.5416666666666661</v>
      </c>
      <c r="GI190" s="49">
        <f t="shared" si="161"/>
        <v>3.625</v>
      </c>
      <c r="GJ190" s="49">
        <f t="shared" si="162"/>
        <v>1.9166666666666661</v>
      </c>
      <c r="GK190" s="247">
        <f t="shared" si="163"/>
        <v>3.791666666666667</v>
      </c>
      <c r="GL190" s="247">
        <f t="shared" si="164"/>
        <v>4.4166666666666661</v>
      </c>
      <c r="GM190" s="49">
        <f t="shared" si="165"/>
        <v>-0.62499999999999911</v>
      </c>
      <c r="GN190" s="390">
        <f t="shared" si="166"/>
        <v>0.47916666666666696</v>
      </c>
      <c r="GO190" s="49">
        <f t="shared" si="167"/>
        <v>0.64583333333333304</v>
      </c>
    </row>
    <row r="191" spans="1:197" ht="15">
      <c r="A191" s="412" t="s">
        <v>1176</v>
      </c>
      <c r="B191" s="413">
        <v>12</v>
      </c>
      <c r="C191" s="413"/>
      <c r="D191" s="414" t="s">
        <v>206</v>
      </c>
      <c r="E191" s="414" t="s">
        <v>173</v>
      </c>
      <c r="F191" s="414" t="s">
        <v>477</v>
      </c>
      <c r="G191" s="414" t="s">
        <v>207</v>
      </c>
      <c r="H191" s="414" t="s">
        <v>208</v>
      </c>
      <c r="I191" s="414" t="s">
        <v>209</v>
      </c>
      <c r="J191" s="414" t="s">
        <v>207</v>
      </c>
      <c r="K191" s="415" t="s">
        <v>210</v>
      </c>
      <c r="L191" s="416" t="s">
        <v>211</v>
      </c>
      <c r="FY191" s="376">
        <v>6.166666666666667</v>
      </c>
      <c r="FZ191" s="376">
        <v>5.666666666666667</v>
      </c>
      <c r="GA191" s="376">
        <v>4.833333333333333</v>
      </c>
      <c r="GB191" s="376">
        <v>5.25</v>
      </c>
      <c r="GC191" s="376">
        <v>6.75</v>
      </c>
      <c r="GD191" s="376">
        <v>6</v>
      </c>
      <c r="GE191" s="376">
        <v>4.583333333333333</v>
      </c>
      <c r="GF191" s="376">
        <v>5.25</v>
      </c>
      <c r="GG191"/>
      <c r="GH191" s="49">
        <f t="shared" si="160"/>
        <v>5.916666666666667</v>
      </c>
      <c r="GI191" s="49">
        <f t="shared" si="161"/>
        <v>5.0416666666666661</v>
      </c>
      <c r="GJ191" s="49">
        <f t="shared" si="162"/>
        <v>0.87500000000000089</v>
      </c>
      <c r="GK191" s="247">
        <f t="shared" si="163"/>
        <v>6.375</v>
      </c>
      <c r="GL191" s="247">
        <f t="shared" si="164"/>
        <v>4.9166666666666661</v>
      </c>
      <c r="GM191" s="49">
        <f t="shared" si="165"/>
        <v>1.4583333333333339</v>
      </c>
      <c r="GN191" s="390">
        <f t="shared" si="166"/>
        <v>-0.16666666666666696</v>
      </c>
      <c r="GO191" s="49">
        <f t="shared" si="167"/>
        <v>1.1666666666666679</v>
      </c>
    </row>
    <row r="192" spans="1:197" ht="15">
      <c r="A192" s="412" t="s">
        <v>1176</v>
      </c>
      <c r="B192" s="413">
        <v>13</v>
      </c>
      <c r="C192" s="413"/>
      <c r="D192" s="414" t="s">
        <v>391</v>
      </c>
      <c r="E192" s="414" t="s">
        <v>92</v>
      </c>
      <c r="F192" s="414" t="s">
        <v>576</v>
      </c>
      <c r="G192" s="414" t="s">
        <v>67</v>
      </c>
      <c r="H192" s="414" t="s">
        <v>392</v>
      </c>
      <c r="I192" s="414" t="s">
        <v>393</v>
      </c>
      <c r="J192" s="414" t="s">
        <v>67</v>
      </c>
      <c r="K192" s="415" t="s">
        <v>163</v>
      </c>
      <c r="L192" s="416" t="s">
        <v>164</v>
      </c>
      <c r="FY192" s="376">
        <v>5.583333333333333</v>
      </c>
      <c r="FZ192" s="376">
        <v>5.583333333333333</v>
      </c>
      <c r="GA192" s="376">
        <v>6.333333333333333</v>
      </c>
      <c r="GB192" s="376">
        <v>4.583333333333333</v>
      </c>
      <c r="GC192" s="376">
        <v>5.333333333333333</v>
      </c>
      <c r="GD192" s="376">
        <v>4.75</v>
      </c>
      <c r="GE192" s="376">
        <v>4.416666666666667</v>
      </c>
      <c r="GF192" s="376">
        <v>4</v>
      </c>
      <c r="GG192"/>
      <c r="GH192" s="49">
        <f t="shared" si="160"/>
        <v>5.583333333333333</v>
      </c>
      <c r="GI192" s="49">
        <f t="shared" si="161"/>
        <v>5.458333333333333</v>
      </c>
      <c r="GJ192" s="49">
        <f t="shared" si="162"/>
        <v>0.125</v>
      </c>
      <c r="GK192" s="247">
        <f t="shared" si="163"/>
        <v>5.0416666666666661</v>
      </c>
      <c r="GL192" s="247">
        <f t="shared" si="164"/>
        <v>4.2083333333333339</v>
      </c>
      <c r="GM192" s="49">
        <f t="shared" si="165"/>
        <v>0.83333333333333215</v>
      </c>
      <c r="GN192" s="390">
        <f t="shared" si="166"/>
        <v>0.89583333333333304</v>
      </c>
      <c r="GO192" s="49">
        <f t="shared" si="167"/>
        <v>0.47916666666666607</v>
      </c>
    </row>
    <row r="193" spans="1:197" ht="15">
      <c r="A193" s="412" t="s">
        <v>1176</v>
      </c>
      <c r="B193" s="413">
        <v>14</v>
      </c>
      <c r="C193" s="413"/>
      <c r="D193" s="414" t="s">
        <v>187</v>
      </c>
      <c r="E193" s="414" t="s">
        <v>173</v>
      </c>
      <c r="F193" s="414" t="s">
        <v>477</v>
      </c>
      <c r="G193" s="414" t="s">
        <v>32</v>
      </c>
      <c r="H193" s="414" t="s">
        <v>33</v>
      </c>
      <c r="I193" s="414" t="s">
        <v>34</v>
      </c>
      <c r="J193" s="414" t="s">
        <v>32</v>
      </c>
      <c r="K193" s="415" t="s">
        <v>35</v>
      </c>
      <c r="L193" s="416" t="s">
        <v>36</v>
      </c>
      <c r="FY193" s="376">
        <v>5.583333333333333</v>
      </c>
      <c r="FZ193" s="376">
        <v>6.416666666666667</v>
      </c>
      <c r="GA193" s="376">
        <v>5.916666666666667</v>
      </c>
      <c r="GB193" s="376">
        <v>5.166666666666667</v>
      </c>
      <c r="GC193" s="376">
        <v>5.833333333333333</v>
      </c>
      <c r="GD193" s="376">
        <v>6.083333333333333</v>
      </c>
      <c r="GE193" s="376">
        <v>5.583333333333333</v>
      </c>
      <c r="GF193" s="376">
        <v>5.75</v>
      </c>
      <c r="GG193"/>
      <c r="GH193" s="49">
        <f t="shared" si="160"/>
        <v>6</v>
      </c>
      <c r="GI193" s="49">
        <f t="shared" si="161"/>
        <v>5.541666666666667</v>
      </c>
      <c r="GJ193" s="49">
        <f t="shared" si="162"/>
        <v>0.45833333333333304</v>
      </c>
      <c r="GK193" s="247">
        <f t="shared" si="163"/>
        <v>5.958333333333333</v>
      </c>
      <c r="GL193" s="247">
        <f t="shared" si="164"/>
        <v>5.6666666666666661</v>
      </c>
      <c r="GM193" s="49">
        <f t="shared" si="165"/>
        <v>0.29166666666666696</v>
      </c>
      <c r="GN193" s="390">
        <f t="shared" si="166"/>
        <v>-4.1666666666666075E-2</v>
      </c>
      <c r="GO193" s="49">
        <f t="shared" si="167"/>
        <v>0.375</v>
      </c>
    </row>
    <row r="194" spans="1:197" ht="15">
      <c r="A194" s="412" t="s">
        <v>1176</v>
      </c>
      <c r="B194" s="413">
        <v>15</v>
      </c>
      <c r="C194" s="413"/>
      <c r="D194" s="414" t="s">
        <v>565</v>
      </c>
      <c r="E194" s="414" t="s">
        <v>92</v>
      </c>
      <c r="F194" s="414" t="s">
        <v>477</v>
      </c>
      <c r="G194" s="414" t="s">
        <v>202</v>
      </c>
      <c r="H194" s="414" t="s">
        <v>203</v>
      </c>
      <c r="I194" s="414" t="s">
        <v>204</v>
      </c>
      <c r="J194" s="414" t="s">
        <v>202</v>
      </c>
      <c r="K194" s="415" t="s">
        <v>205</v>
      </c>
      <c r="L194" s="416" t="s">
        <v>353</v>
      </c>
      <c r="FY194" s="376">
        <v>6.75</v>
      </c>
      <c r="FZ194" s="376">
        <v>6.666666666666667</v>
      </c>
      <c r="GA194" s="376">
        <v>5.75</v>
      </c>
      <c r="GB194" s="376">
        <v>5</v>
      </c>
      <c r="GC194" s="376">
        <v>6</v>
      </c>
      <c r="GD194" s="376">
        <v>5.75</v>
      </c>
      <c r="GE194" s="376">
        <v>5.416666666666667</v>
      </c>
      <c r="GF194" s="376">
        <v>4.5</v>
      </c>
      <c r="GG194"/>
      <c r="GH194" s="49">
        <f t="shared" si="160"/>
        <v>6.7083333333333339</v>
      </c>
      <c r="GI194" s="49">
        <f t="shared" si="161"/>
        <v>5.375</v>
      </c>
      <c r="GJ194" s="49">
        <f t="shared" si="162"/>
        <v>1.3333333333333339</v>
      </c>
      <c r="GK194" s="247">
        <f t="shared" si="163"/>
        <v>5.875</v>
      </c>
      <c r="GL194" s="247">
        <f t="shared" si="164"/>
        <v>4.9583333333333339</v>
      </c>
      <c r="GM194" s="49">
        <f t="shared" si="165"/>
        <v>0.91666666666666607</v>
      </c>
      <c r="GN194" s="390">
        <f t="shared" si="166"/>
        <v>0.625</v>
      </c>
      <c r="GO194" s="49">
        <f t="shared" si="167"/>
        <v>1.125</v>
      </c>
    </row>
    <row r="195" spans="1:197" ht="15">
      <c r="A195" s="412" t="s">
        <v>1176</v>
      </c>
      <c r="B195" s="413">
        <v>16</v>
      </c>
      <c r="C195" s="413"/>
      <c r="D195" s="414" t="s">
        <v>73</v>
      </c>
      <c r="E195" s="414" t="s">
        <v>173</v>
      </c>
      <c r="F195" s="414" t="s">
        <v>477</v>
      </c>
      <c r="G195" s="414" t="s">
        <v>44</v>
      </c>
      <c r="H195" s="414" t="s">
        <v>72</v>
      </c>
      <c r="I195" s="414" t="s">
        <v>45</v>
      </c>
      <c r="J195" s="414" t="s">
        <v>44</v>
      </c>
      <c r="K195" s="415" t="s">
        <v>46</v>
      </c>
      <c r="L195" s="416" t="s">
        <v>47</v>
      </c>
      <c r="FY195" s="376">
        <v>6.583333333333333</v>
      </c>
      <c r="FZ195" s="376">
        <v>5.75</v>
      </c>
      <c r="GA195" s="376">
        <v>4.333333333333333</v>
      </c>
      <c r="GB195" s="376">
        <v>4.25</v>
      </c>
      <c r="GC195" s="376">
        <v>5.25</v>
      </c>
      <c r="GD195" s="376">
        <v>6.416666666666667</v>
      </c>
      <c r="GE195" s="376">
        <v>5</v>
      </c>
      <c r="GF195" s="376">
        <v>4.75</v>
      </c>
      <c r="GG195"/>
      <c r="GH195" s="49">
        <f t="shared" si="160"/>
        <v>6.1666666666666661</v>
      </c>
      <c r="GI195" s="49">
        <f t="shared" si="161"/>
        <v>4.2916666666666661</v>
      </c>
      <c r="GJ195" s="49">
        <f t="shared" si="162"/>
        <v>1.875</v>
      </c>
      <c r="GK195" s="247">
        <f t="shared" si="163"/>
        <v>5.8333333333333339</v>
      </c>
      <c r="GL195" s="247">
        <f t="shared" si="164"/>
        <v>4.875</v>
      </c>
      <c r="GM195" s="49">
        <f t="shared" si="165"/>
        <v>0.95833333333333393</v>
      </c>
      <c r="GN195" s="390">
        <f t="shared" si="166"/>
        <v>-0.12500000000000089</v>
      </c>
      <c r="GO195" s="49">
        <f t="shared" si="167"/>
        <v>1.416666666666667</v>
      </c>
    </row>
    <row r="196" spans="1:197" ht="15">
      <c r="A196" s="412" t="s">
        <v>1176</v>
      </c>
      <c r="B196" s="413">
        <v>17</v>
      </c>
      <c r="C196" s="413"/>
      <c r="D196" s="414" t="s">
        <v>131</v>
      </c>
      <c r="E196" s="414" t="s">
        <v>173</v>
      </c>
      <c r="F196" s="414" t="s">
        <v>576</v>
      </c>
      <c r="G196" s="414" t="s">
        <v>132</v>
      </c>
      <c r="H196" s="414" t="s">
        <v>4</v>
      </c>
      <c r="I196" s="414" t="s">
        <v>5</v>
      </c>
      <c r="J196" s="414" t="s">
        <v>132</v>
      </c>
      <c r="K196" s="415" t="s">
        <v>6</v>
      </c>
      <c r="L196" s="416" t="s">
        <v>7</v>
      </c>
      <c r="FY196" s="376">
        <v>6.1818181818181817</v>
      </c>
      <c r="FZ196" s="376">
        <v>5.5</v>
      </c>
      <c r="GA196" s="376">
        <v>5</v>
      </c>
      <c r="GB196" s="376">
        <v>5.333333333333333</v>
      </c>
      <c r="GC196" s="376">
        <v>5.833333333333333</v>
      </c>
      <c r="GD196" s="376">
        <v>5.166666666666667</v>
      </c>
      <c r="GE196" s="376">
        <v>6.25</v>
      </c>
      <c r="GF196" s="376">
        <v>4.75</v>
      </c>
      <c r="GG196"/>
      <c r="GH196" s="49">
        <f t="shared" si="160"/>
        <v>5.8409090909090908</v>
      </c>
      <c r="GI196" s="49">
        <f t="shared" si="161"/>
        <v>5.1666666666666661</v>
      </c>
      <c r="GJ196" s="49">
        <f t="shared" si="162"/>
        <v>0.67424242424242475</v>
      </c>
      <c r="GK196" s="247">
        <f t="shared" si="163"/>
        <v>5.5</v>
      </c>
      <c r="GL196" s="247">
        <f t="shared" si="164"/>
        <v>5.5</v>
      </c>
      <c r="GM196" s="49">
        <f t="shared" si="165"/>
        <v>0</v>
      </c>
      <c r="GN196" s="390">
        <f t="shared" si="166"/>
        <v>3.7878787878788955E-3</v>
      </c>
      <c r="GO196" s="49">
        <f t="shared" si="167"/>
        <v>0.33712121212121193</v>
      </c>
    </row>
    <row r="197" spans="1:197" ht="15">
      <c r="A197" s="412" t="s">
        <v>1176</v>
      </c>
      <c r="B197" s="413">
        <v>18</v>
      </c>
      <c r="C197" s="413"/>
      <c r="D197" s="414" t="s">
        <v>298</v>
      </c>
      <c r="E197" s="414" t="s">
        <v>173</v>
      </c>
      <c r="F197" s="414" t="s">
        <v>576</v>
      </c>
      <c r="G197" s="414" t="s">
        <v>284</v>
      </c>
      <c r="H197" s="414" t="s">
        <v>112</v>
      </c>
      <c r="I197" s="414" t="s">
        <v>113</v>
      </c>
      <c r="J197" s="414" t="s">
        <v>284</v>
      </c>
      <c r="K197" s="415" t="s">
        <v>255</v>
      </c>
      <c r="L197" s="416" t="s">
        <v>114</v>
      </c>
      <c r="FY197" s="376">
        <v>6.0909090909090908</v>
      </c>
      <c r="FZ197" s="376">
        <v>5.416666666666667</v>
      </c>
      <c r="GA197" s="376">
        <v>5.916666666666667</v>
      </c>
      <c r="GB197" s="376">
        <v>6.416666666666667</v>
      </c>
      <c r="GC197" s="376">
        <v>5.916666666666667</v>
      </c>
      <c r="GD197" s="376">
        <v>6</v>
      </c>
      <c r="GE197" s="376">
        <v>6.25</v>
      </c>
      <c r="GF197" s="376">
        <v>5.916666666666667</v>
      </c>
      <c r="GG197"/>
      <c r="GH197" s="49">
        <f t="shared" si="160"/>
        <v>5.7537878787878789</v>
      </c>
      <c r="GI197" s="49">
        <f t="shared" si="161"/>
        <v>6.166666666666667</v>
      </c>
      <c r="GJ197" s="49">
        <f t="shared" si="162"/>
        <v>-0.41287878787878807</v>
      </c>
      <c r="GK197" s="247">
        <f t="shared" si="163"/>
        <v>5.9583333333333339</v>
      </c>
      <c r="GL197" s="247">
        <f t="shared" si="164"/>
        <v>6.0833333333333339</v>
      </c>
      <c r="GM197" s="49">
        <f t="shared" si="165"/>
        <v>-0.125</v>
      </c>
      <c r="GN197" s="390">
        <f t="shared" si="166"/>
        <v>-6.0606060606060552E-2</v>
      </c>
      <c r="GO197" s="49">
        <f t="shared" si="167"/>
        <v>-0.26893939393939359</v>
      </c>
    </row>
    <row r="198" spans="1:197" ht="15">
      <c r="A198" s="412" t="s">
        <v>1176</v>
      </c>
      <c r="B198" s="413">
        <v>19</v>
      </c>
      <c r="C198" s="413"/>
      <c r="D198" s="414" t="s">
        <v>37</v>
      </c>
      <c r="E198" s="414" t="s">
        <v>92</v>
      </c>
      <c r="F198" s="414" t="s">
        <v>477</v>
      </c>
      <c r="G198" s="414" t="s">
        <v>38</v>
      </c>
      <c r="H198" s="414" t="s">
        <v>39</v>
      </c>
      <c r="I198" s="414" t="s">
        <v>40</v>
      </c>
      <c r="J198" s="414" t="s">
        <v>41</v>
      </c>
      <c r="K198" s="415" t="s">
        <v>42</v>
      </c>
      <c r="L198" s="416" t="s">
        <v>43</v>
      </c>
      <c r="FY198" s="376">
        <v>6.083333333333333</v>
      </c>
      <c r="FZ198" s="376">
        <v>6.166666666666667</v>
      </c>
      <c r="GA198" s="376">
        <v>6.5</v>
      </c>
      <c r="GB198" s="376">
        <v>6.5</v>
      </c>
      <c r="GC198" s="376">
        <v>5.666666666666667</v>
      </c>
      <c r="GD198" s="376">
        <v>5.75</v>
      </c>
      <c r="GE198" s="376">
        <v>5.166666666666667</v>
      </c>
      <c r="GF198" s="376">
        <v>6.083333333333333</v>
      </c>
      <c r="GG198"/>
      <c r="GH198" s="49">
        <f t="shared" si="160"/>
        <v>6.125</v>
      </c>
      <c r="GI198" s="49">
        <f t="shared" si="161"/>
        <v>6.5</v>
      </c>
      <c r="GJ198" s="49">
        <f t="shared" si="162"/>
        <v>-0.375</v>
      </c>
      <c r="GK198" s="247">
        <f t="shared" si="163"/>
        <v>5.7083333333333339</v>
      </c>
      <c r="GL198" s="247">
        <f t="shared" si="164"/>
        <v>5.625</v>
      </c>
      <c r="GM198" s="49">
        <f t="shared" si="165"/>
        <v>8.3333333333333925E-2</v>
      </c>
      <c r="GN198" s="390">
        <f t="shared" si="166"/>
        <v>0.64583333333333304</v>
      </c>
      <c r="GO198" s="49">
        <f t="shared" si="167"/>
        <v>-0.14583333333333304</v>
      </c>
    </row>
    <row r="199" spans="1:197" ht="15">
      <c r="A199" s="412" t="s">
        <v>1176</v>
      </c>
      <c r="B199" s="413">
        <v>20</v>
      </c>
      <c r="C199" s="413"/>
      <c r="D199" s="414" t="s">
        <v>374</v>
      </c>
      <c r="E199" s="414" t="s">
        <v>92</v>
      </c>
      <c r="F199" s="414" t="s">
        <v>477</v>
      </c>
      <c r="G199" s="414" t="s">
        <v>574</v>
      </c>
      <c r="H199" s="414" t="s">
        <v>370</v>
      </c>
      <c r="I199" s="414" t="s">
        <v>165</v>
      </c>
      <c r="J199" s="414" t="s">
        <v>166</v>
      </c>
      <c r="K199" s="415" t="s">
        <v>167</v>
      </c>
      <c r="L199" s="416" t="s">
        <v>168</v>
      </c>
      <c r="FY199" s="376">
        <v>5.333333333333333</v>
      </c>
      <c r="FZ199" s="376">
        <v>3.6666666666666665</v>
      </c>
      <c r="GA199" s="376">
        <v>5.166666666666667</v>
      </c>
      <c r="GB199" s="376">
        <v>4.916666666666667</v>
      </c>
      <c r="GC199" s="376">
        <v>4.833333333333333</v>
      </c>
      <c r="GD199" s="376">
        <v>4.583333333333333</v>
      </c>
      <c r="GE199" s="376">
        <v>3.8333333333333335</v>
      </c>
      <c r="GF199" s="376">
        <v>4.666666666666667</v>
      </c>
      <c r="GG199"/>
      <c r="GH199" s="49">
        <f t="shared" si="160"/>
        <v>4.5</v>
      </c>
      <c r="GI199" s="49">
        <f t="shared" si="161"/>
        <v>5.041666666666667</v>
      </c>
      <c r="GJ199" s="49">
        <f t="shared" si="162"/>
        <v>-0.54166666666666696</v>
      </c>
      <c r="GK199" s="247">
        <f t="shared" si="163"/>
        <v>4.708333333333333</v>
      </c>
      <c r="GL199" s="247">
        <f t="shared" si="164"/>
        <v>4.25</v>
      </c>
      <c r="GM199" s="49">
        <f t="shared" si="165"/>
        <v>0.45833333333333304</v>
      </c>
      <c r="GN199" s="390">
        <f t="shared" si="166"/>
        <v>0.29166666666666785</v>
      </c>
      <c r="GO199" s="49">
        <f t="shared" si="167"/>
        <v>-4.1666666666667851E-2</v>
      </c>
    </row>
    <row r="200" spans="1:197" ht="15">
      <c r="A200" s="412" t="s">
        <v>1176</v>
      </c>
      <c r="B200" s="413">
        <v>21</v>
      </c>
      <c r="C200" s="413"/>
      <c r="D200" s="414" t="s">
        <v>378</v>
      </c>
      <c r="E200" s="414" t="s">
        <v>173</v>
      </c>
      <c r="F200" s="414" t="s">
        <v>477</v>
      </c>
      <c r="G200" s="414" t="s">
        <v>197</v>
      </c>
      <c r="H200" s="414" t="s">
        <v>198</v>
      </c>
      <c r="I200" s="414" t="s">
        <v>199</v>
      </c>
      <c r="J200" s="414" t="s">
        <v>197</v>
      </c>
      <c r="K200" s="415" t="s">
        <v>200</v>
      </c>
      <c r="L200" s="416" t="s">
        <v>201</v>
      </c>
      <c r="FY200" s="376">
        <v>5.916666666666667</v>
      </c>
      <c r="FZ200" s="376">
        <v>5.666666666666667</v>
      </c>
      <c r="GA200" s="376">
        <v>5.666666666666667</v>
      </c>
      <c r="GB200" s="376">
        <v>5.166666666666667</v>
      </c>
      <c r="GC200" s="376">
        <v>5.333333333333333</v>
      </c>
      <c r="GD200" s="376">
        <v>5</v>
      </c>
      <c r="GE200" s="376">
        <v>6.166666666666667</v>
      </c>
      <c r="GF200" s="376">
        <v>6.416666666666667</v>
      </c>
      <c r="GG200"/>
      <c r="GH200" s="49">
        <f t="shared" si="160"/>
        <v>5.791666666666667</v>
      </c>
      <c r="GI200" s="49">
        <f t="shared" si="161"/>
        <v>5.416666666666667</v>
      </c>
      <c r="GJ200" s="49">
        <f t="shared" si="162"/>
        <v>0.375</v>
      </c>
      <c r="GK200" s="247">
        <f t="shared" si="163"/>
        <v>5.1666666666666661</v>
      </c>
      <c r="GL200" s="247">
        <f t="shared" si="164"/>
        <v>6.291666666666667</v>
      </c>
      <c r="GM200" s="49">
        <f t="shared" si="165"/>
        <v>-1.1250000000000009</v>
      </c>
      <c r="GN200" s="390">
        <f t="shared" si="166"/>
        <v>-0.12499999999999911</v>
      </c>
      <c r="GO200" s="49">
        <f t="shared" si="167"/>
        <v>-0.37500000000000089</v>
      </c>
    </row>
    <row r="201" spans="1:197" ht="15">
      <c r="A201" s="412" t="s">
        <v>1176</v>
      </c>
      <c r="B201" s="413">
        <v>22</v>
      </c>
      <c r="C201" s="413"/>
      <c r="D201" s="414" t="s">
        <v>169</v>
      </c>
      <c r="E201" s="414" t="s">
        <v>92</v>
      </c>
      <c r="F201" s="414" t="s">
        <v>477</v>
      </c>
      <c r="G201" s="414" t="s">
        <v>170</v>
      </c>
      <c r="H201" s="414" t="s">
        <v>245</v>
      </c>
      <c r="I201" s="414" t="s">
        <v>242</v>
      </c>
      <c r="J201" s="414" t="s">
        <v>170</v>
      </c>
      <c r="K201" s="415" t="s">
        <v>171</v>
      </c>
      <c r="L201" s="416" t="s">
        <v>172</v>
      </c>
      <c r="FY201" s="380">
        <v>6.083333333333333</v>
      </c>
      <c r="FZ201" s="376">
        <v>5.916666666666667</v>
      </c>
      <c r="GA201" s="376">
        <v>4.5</v>
      </c>
      <c r="GB201" s="376">
        <v>2.5</v>
      </c>
      <c r="GC201" s="376">
        <v>4.1818181818181817</v>
      </c>
      <c r="GD201" s="376">
        <v>4.166666666666667</v>
      </c>
      <c r="GE201" s="376">
        <v>3.8333333333333335</v>
      </c>
      <c r="GF201" s="376">
        <v>3.75</v>
      </c>
      <c r="GG201" s="94"/>
      <c r="GH201" s="247">
        <f t="shared" si="160"/>
        <v>6</v>
      </c>
      <c r="GI201" s="247">
        <f t="shared" si="161"/>
        <v>3.5</v>
      </c>
      <c r="GJ201" s="247">
        <f t="shared" si="162"/>
        <v>2.5</v>
      </c>
      <c r="GK201" s="247">
        <f t="shared" si="163"/>
        <v>4.1742424242424239</v>
      </c>
      <c r="GL201" s="247">
        <f t="shared" si="164"/>
        <v>3.791666666666667</v>
      </c>
      <c r="GM201" s="49">
        <f t="shared" si="165"/>
        <v>0.3825757575757569</v>
      </c>
      <c r="GN201" s="390">
        <f t="shared" si="166"/>
        <v>0.76704545454545459</v>
      </c>
      <c r="GO201" s="49">
        <f t="shared" si="167"/>
        <v>1.4412878787878785</v>
      </c>
    </row>
    <row r="202" spans="1:197" ht="15">
      <c r="A202" s="412" t="s">
        <v>1176</v>
      </c>
      <c r="B202" s="413">
        <v>23</v>
      </c>
      <c r="C202" s="413"/>
      <c r="D202" s="414" t="s">
        <v>306</v>
      </c>
      <c r="E202" s="414" t="s">
        <v>92</v>
      </c>
      <c r="F202" s="414" t="s">
        <v>477</v>
      </c>
      <c r="G202" s="414" t="s">
        <v>357</v>
      </c>
      <c r="H202" s="414" t="s">
        <v>218</v>
      </c>
      <c r="I202" s="414" t="s">
        <v>61</v>
      </c>
      <c r="J202" s="414" t="s">
        <v>357</v>
      </c>
      <c r="K202" s="415" t="s">
        <v>62</v>
      </c>
      <c r="L202" s="416" t="s">
        <v>63</v>
      </c>
      <c r="FY202" s="380">
        <v>6.25</v>
      </c>
      <c r="FZ202" s="376">
        <v>6</v>
      </c>
      <c r="GA202" s="376">
        <v>4.583333333333333</v>
      </c>
      <c r="GB202" s="376">
        <v>3.6666666666666665</v>
      </c>
      <c r="GC202" s="376">
        <v>6</v>
      </c>
      <c r="GD202" s="376">
        <v>5.583333333333333</v>
      </c>
      <c r="GE202" s="376">
        <v>4.666666666666667</v>
      </c>
      <c r="GF202" s="376">
        <v>4.666666666666667</v>
      </c>
      <c r="GG202" s="94"/>
      <c r="GH202" s="247">
        <f t="shared" si="160"/>
        <v>6.125</v>
      </c>
      <c r="GI202" s="247">
        <f t="shared" si="161"/>
        <v>4.125</v>
      </c>
      <c r="GJ202" s="247">
        <f t="shared" si="162"/>
        <v>2</v>
      </c>
      <c r="GK202" s="247">
        <f t="shared" si="163"/>
        <v>5.7916666666666661</v>
      </c>
      <c r="GL202" s="247">
        <f t="shared" si="164"/>
        <v>4.666666666666667</v>
      </c>
      <c r="GM202" s="49">
        <f t="shared" si="165"/>
        <v>1.1249999999999991</v>
      </c>
      <c r="GN202" s="390">
        <f t="shared" si="166"/>
        <v>-0.10416666666666607</v>
      </c>
      <c r="GO202" s="49">
        <f t="shared" si="167"/>
        <v>1.5624999999999991</v>
      </c>
    </row>
    <row r="203" spans="1:197" ht="15">
      <c r="A203" s="412" t="s">
        <v>1176</v>
      </c>
      <c r="B203" s="413">
        <v>24</v>
      </c>
      <c r="C203" s="413"/>
      <c r="D203" s="414" t="s">
        <v>55</v>
      </c>
      <c r="E203" s="414" t="s">
        <v>92</v>
      </c>
      <c r="F203" s="414" t="s">
        <v>576</v>
      </c>
      <c r="G203" s="414" t="s">
        <v>68</v>
      </c>
      <c r="H203" s="414" t="s">
        <v>246</v>
      </c>
      <c r="I203" s="414" t="s">
        <v>247</v>
      </c>
      <c r="J203" s="414" t="s">
        <v>68</v>
      </c>
      <c r="K203" s="415" t="s">
        <v>56</v>
      </c>
      <c r="L203" s="416" t="s">
        <v>57</v>
      </c>
      <c r="FY203" s="381">
        <v>6.75</v>
      </c>
      <c r="FZ203" s="382">
        <v>6.333333333333333</v>
      </c>
      <c r="GA203" s="382">
        <v>5.583333333333333</v>
      </c>
      <c r="GB203" s="382">
        <v>5.916666666666667</v>
      </c>
      <c r="GC203" s="382">
        <v>5.5</v>
      </c>
      <c r="GD203" s="382">
        <v>5</v>
      </c>
      <c r="GE203" s="382">
        <v>5.5</v>
      </c>
      <c r="GF203" s="382">
        <v>5.083333333333333</v>
      </c>
      <c r="GG203" s="364"/>
      <c r="GH203" s="383">
        <f t="shared" si="160"/>
        <v>6.5416666666666661</v>
      </c>
      <c r="GI203" s="383">
        <f t="shared" si="161"/>
        <v>5.75</v>
      </c>
      <c r="GJ203" s="383">
        <f t="shared" si="162"/>
        <v>0.79166666666666607</v>
      </c>
      <c r="GK203" s="383">
        <f t="shared" si="163"/>
        <v>5.25</v>
      </c>
      <c r="GL203" s="383">
        <f t="shared" si="164"/>
        <v>5.2916666666666661</v>
      </c>
      <c r="GM203" s="383">
        <f t="shared" si="165"/>
        <v>-4.1666666666666075E-2</v>
      </c>
      <c r="GN203" s="391">
        <f t="shared" si="166"/>
        <v>0.875</v>
      </c>
      <c r="GO203" s="393">
        <f t="shared" si="167"/>
        <v>0.375</v>
      </c>
    </row>
    <row r="204" spans="1:197">
      <c r="A204" s="284"/>
      <c r="B204" s="285"/>
      <c r="C204" s="285"/>
      <c r="D204" s="285"/>
      <c r="E204" s="285"/>
      <c r="F204" s="285"/>
      <c r="G204" s="285"/>
      <c r="H204" s="285"/>
      <c r="I204" s="285"/>
      <c r="J204" s="285"/>
      <c r="K204" s="285"/>
      <c r="L204" s="3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5"/>
  <sheetViews>
    <sheetView topLeftCell="L1" workbookViewId="0">
      <selection activeCell="M1" sqref="M1:AC3"/>
    </sheetView>
  </sheetViews>
  <sheetFormatPr baseColWidth="10" defaultRowHeight="13" x14ac:dyDescent="0"/>
  <cols>
    <col min="13" max="13" width="10.7109375" style="372"/>
  </cols>
  <sheetData>
    <row r="1" spans="1:29">
      <c r="M1" s="371" t="s">
        <v>1175</v>
      </c>
      <c r="AB1" s="387"/>
    </row>
    <row r="2" spans="1:29">
      <c r="A2" s="365" t="s">
        <v>1154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6"/>
      <c r="M2" s="346" t="s">
        <v>1150</v>
      </c>
      <c r="N2" s="290"/>
      <c r="O2" s="290"/>
      <c r="P2" s="290"/>
      <c r="Q2" s="291" t="s">
        <v>1151</v>
      </c>
      <c r="R2" s="290"/>
      <c r="S2" s="290"/>
      <c r="T2" s="290"/>
      <c r="U2" s="290"/>
      <c r="V2" s="291" t="s">
        <v>1150</v>
      </c>
      <c r="W2" s="290"/>
      <c r="X2" s="291"/>
      <c r="Y2" s="291" t="s">
        <v>1151</v>
      </c>
      <c r="Z2" s="291"/>
      <c r="AA2" s="385"/>
      <c r="AB2" s="388" t="s">
        <v>1177</v>
      </c>
      <c r="AC2" t="s">
        <v>1178</v>
      </c>
    </row>
    <row r="3" spans="1:29" ht="27" thickBot="1">
      <c r="A3" s="367"/>
      <c r="B3" s="368" t="s">
        <v>673</v>
      </c>
      <c r="C3" s="368" t="s">
        <v>672</v>
      </c>
      <c r="D3" s="368" t="s">
        <v>475</v>
      </c>
      <c r="E3" s="368" t="s">
        <v>870</v>
      </c>
      <c r="F3" s="368" t="s">
        <v>871</v>
      </c>
      <c r="G3" s="368" t="s">
        <v>1156</v>
      </c>
      <c r="H3" s="368" t="s">
        <v>1157</v>
      </c>
      <c r="I3" s="368" t="s">
        <v>1158</v>
      </c>
      <c r="J3" s="368" t="s">
        <v>616</v>
      </c>
      <c r="K3" s="368" t="s">
        <v>668</v>
      </c>
      <c r="L3" s="369" t="s">
        <v>476</v>
      </c>
      <c r="M3" s="347" t="s">
        <v>420</v>
      </c>
      <c r="N3" s="305" t="s">
        <v>421</v>
      </c>
      <c r="O3" s="305" t="s">
        <v>226</v>
      </c>
      <c r="P3" s="305" t="s">
        <v>227</v>
      </c>
      <c r="Q3" s="305" t="s">
        <v>420</v>
      </c>
      <c r="R3" s="305" t="s">
        <v>421</v>
      </c>
      <c r="S3" s="305" t="s">
        <v>226</v>
      </c>
      <c r="T3" s="305" t="s">
        <v>227</v>
      </c>
      <c r="U3" s="305"/>
      <c r="V3" s="305" t="s">
        <v>1170</v>
      </c>
      <c r="W3" s="305" t="s">
        <v>671</v>
      </c>
      <c r="X3" s="309" t="s">
        <v>1171</v>
      </c>
      <c r="Y3" s="305" t="s">
        <v>1170</v>
      </c>
      <c r="Z3" s="305" t="s">
        <v>671</v>
      </c>
      <c r="AA3" s="386" t="s">
        <v>1171</v>
      </c>
      <c r="AB3" s="389"/>
      <c r="AC3" s="392"/>
    </row>
    <row r="4" spans="1:29" ht="15">
      <c r="A4" t="s">
        <v>1176</v>
      </c>
      <c r="B4" s="245">
        <v>1</v>
      </c>
      <c r="C4" s="245"/>
      <c r="D4" t="s">
        <v>560</v>
      </c>
      <c r="E4" t="s">
        <v>173</v>
      </c>
      <c r="F4" t="s">
        <v>576</v>
      </c>
      <c r="G4" t="s">
        <v>212</v>
      </c>
      <c r="H4" t="s">
        <v>213</v>
      </c>
      <c r="I4" t="s">
        <v>214</v>
      </c>
      <c r="J4" t="s">
        <v>215</v>
      </c>
      <c r="K4" s="374" t="s">
        <v>216</v>
      </c>
      <c r="L4" s="375" t="s">
        <v>217</v>
      </c>
      <c r="M4" s="374">
        <v>6.25</v>
      </c>
      <c r="N4" s="376">
        <v>6.5</v>
      </c>
      <c r="O4" s="376">
        <v>3.9166666666666665</v>
      </c>
      <c r="P4" s="376">
        <v>4.75</v>
      </c>
      <c r="Q4" s="376">
        <v>5.333333333333333</v>
      </c>
      <c r="R4" s="376">
        <v>6.166666666666667</v>
      </c>
      <c r="S4" s="376">
        <v>4.583333333333333</v>
      </c>
      <c r="T4" s="376">
        <v>5.666666666666667</v>
      </c>
      <c r="V4" s="49">
        <f>AVERAGE(M4:N4)</f>
        <v>6.375</v>
      </c>
      <c r="W4" s="49">
        <f>AVERAGE(O4:P4)</f>
        <v>4.333333333333333</v>
      </c>
      <c r="X4" s="49">
        <f>V4-W4</f>
        <v>2.041666666666667</v>
      </c>
      <c r="Y4" s="384">
        <f>AVERAGE(Q4:R4)</f>
        <v>5.75</v>
      </c>
      <c r="Z4" s="384">
        <f>AVERAGE(S4:T4)</f>
        <v>5.125</v>
      </c>
      <c r="AA4" s="49">
        <f>Y4-Z4</f>
        <v>0.625</v>
      </c>
      <c r="AB4" s="390">
        <f>AVERAGE(V4:W4)-AVERAGE(Y4:Z4)</f>
        <v>-8.3333333333333925E-2</v>
      </c>
      <c r="AC4" s="49">
        <f>AVERAGE(V4,Y4)-AVERAGE(W4,Z4)</f>
        <v>1.3333333333333339</v>
      </c>
    </row>
    <row r="5" spans="1:29" ht="15">
      <c r="A5" t="s">
        <v>1176</v>
      </c>
      <c r="B5" s="245">
        <v>2</v>
      </c>
      <c r="C5" s="245"/>
      <c r="D5" t="s">
        <v>48</v>
      </c>
      <c r="E5" t="s">
        <v>92</v>
      </c>
      <c r="F5" t="s">
        <v>576</v>
      </c>
      <c r="G5" t="s">
        <v>49</v>
      </c>
      <c r="H5" t="s">
        <v>50</v>
      </c>
      <c r="I5" t="s">
        <v>51</v>
      </c>
      <c r="J5" t="s">
        <v>52</v>
      </c>
      <c r="K5" s="378" t="s">
        <v>53</v>
      </c>
      <c r="L5" s="379" t="s">
        <v>54</v>
      </c>
      <c r="M5" s="376">
        <v>6.25</v>
      </c>
      <c r="N5" s="376">
        <v>6.416666666666667</v>
      </c>
      <c r="O5" s="376">
        <v>6.4545454545454541</v>
      </c>
      <c r="P5" s="376">
        <v>6.333333333333333</v>
      </c>
      <c r="Q5" s="376">
        <v>5</v>
      </c>
      <c r="R5" s="376">
        <v>5.083333333333333</v>
      </c>
      <c r="S5" s="376">
        <v>5.5454545454545459</v>
      </c>
      <c r="T5" s="376">
        <v>6</v>
      </c>
      <c r="V5" s="49">
        <f t="shared" ref="V5:V27" si="0">AVERAGE(M5:N5)</f>
        <v>6.3333333333333339</v>
      </c>
      <c r="W5" s="49">
        <f t="shared" ref="W5:W27" si="1">AVERAGE(O5:P5)</f>
        <v>6.3939393939393936</v>
      </c>
      <c r="X5" s="49">
        <f t="shared" ref="X5:X27" si="2">V5-W5</f>
        <v>-6.0606060606059664E-2</v>
      </c>
      <c r="Y5" s="247">
        <f t="shared" ref="Y5:Y27" si="3">AVERAGE(Q5:R5)</f>
        <v>5.0416666666666661</v>
      </c>
      <c r="Z5" s="247">
        <f t="shared" ref="Z5:Z27" si="4">AVERAGE(S5:T5)</f>
        <v>5.7727272727272734</v>
      </c>
      <c r="AA5" s="49">
        <f t="shared" ref="AA5:AA27" si="5">Y5-Z5</f>
        <v>-0.7310606060606073</v>
      </c>
      <c r="AB5" s="390">
        <f t="shared" ref="AB5:AB27" si="6">AVERAGE(V5:W5)-AVERAGE(Y5:Z5)</f>
        <v>0.95643939393939359</v>
      </c>
      <c r="AC5" s="49">
        <f t="shared" ref="AC5:AC27" si="7">AVERAGE(V5,Y5)-AVERAGE(W5,Z5)</f>
        <v>-0.39583333333333393</v>
      </c>
    </row>
    <row r="6" spans="1:29" ht="15">
      <c r="A6" t="s">
        <v>1176</v>
      </c>
      <c r="B6" s="245">
        <v>3</v>
      </c>
      <c r="C6" s="245"/>
      <c r="D6" t="s">
        <v>240</v>
      </c>
      <c r="E6" t="s">
        <v>173</v>
      </c>
      <c r="F6" t="s">
        <v>576</v>
      </c>
      <c r="G6" t="s">
        <v>174</v>
      </c>
      <c r="H6" t="s">
        <v>175</v>
      </c>
      <c r="I6" t="s">
        <v>176</v>
      </c>
      <c r="J6" t="s">
        <v>177</v>
      </c>
      <c r="K6" s="378" t="s">
        <v>178</v>
      </c>
      <c r="L6" s="379" t="s">
        <v>179</v>
      </c>
      <c r="M6" s="376">
        <v>5.083333333333333</v>
      </c>
      <c r="N6" s="376">
        <v>6</v>
      </c>
      <c r="O6" s="376">
        <v>4.916666666666667</v>
      </c>
      <c r="P6" s="376">
        <v>5.083333333333333</v>
      </c>
      <c r="Q6" s="376">
        <v>5.916666666666667</v>
      </c>
      <c r="R6" s="376">
        <v>6.416666666666667</v>
      </c>
      <c r="S6" s="376">
        <v>4.833333333333333</v>
      </c>
      <c r="T6" s="376">
        <v>5.25</v>
      </c>
      <c r="V6" s="49">
        <f t="shared" si="0"/>
        <v>5.5416666666666661</v>
      </c>
      <c r="W6" s="49">
        <f t="shared" si="1"/>
        <v>5</v>
      </c>
      <c r="X6" s="49">
        <f t="shared" si="2"/>
        <v>0.54166666666666607</v>
      </c>
      <c r="Y6" s="247">
        <f t="shared" si="3"/>
        <v>6.166666666666667</v>
      </c>
      <c r="Z6" s="247">
        <f t="shared" si="4"/>
        <v>5.0416666666666661</v>
      </c>
      <c r="AA6" s="49">
        <f t="shared" si="5"/>
        <v>1.1250000000000009</v>
      </c>
      <c r="AB6" s="390">
        <f t="shared" si="6"/>
        <v>-0.33333333333333304</v>
      </c>
      <c r="AC6" s="49">
        <f t="shared" si="7"/>
        <v>0.83333333333333304</v>
      </c>
    </row>
    <row r="7" spans="1:29" ht="15">
      <c r="A7" t="s">
        <v>1176</v>
      </c>
      <c r="B7" s="245">
        <v>4</v>
      </c>
      <c r="C7" s="245"/>
      <c r="D7" t="s">
        <v>116</v>
      </c>
      <c r="E7" t="s">
        <v>173</v>
      </c>
      <c r="F7" t="s">
        <v>477</v>
      </c>
      <c r="G7" t="s">
        <v>117</v>
      </c>
      <c r="H7" t="s">
        <v>118</v>
      </c>
      <c r="I7" t="s">
        <v>119</v>
      </c>
      <c r="J7" t="s">
        <v>120</v>
      </c>
      <c r="K7" s="378" t="s">
        <v>121</v>
      </c>
      <c r="L7" s="379" t="s">
        <v>122</v>
      </c>
      <c r="M7" s="376">
        <v>5.916666666666667</v>
      </c>
      <c r="N7" s="376">
        <v>6.666666666666667</v>
      </c>
      <c r="O7" s="376">
        <v>5.333333333333333</v>
      </c>
      <c r="P7" s="376">
        <v>5.75</v>
      </c>
      <c r="Q7" s="376">
        <v>6.25</v>
      </c>
      <c r="R7" s="376">
        <v>5.75</v>
      </c>
      <c r="S7" s="376">
        <v>5.25</v>
      </c>
      <c r="T7" s="376">
        <v>5.083333333333333</v>
      </c>
      <c r="V7" s="49">
        <f t="shared" si="0"/>
        <v>6.291666666666667</v>
      </c>
      <c r="W7" s="49">
        <f t="shared" si="1"/>
        <v>5.5416666666666661</v>
      </c>
      <c r="X7" s="49">
        <f t="shared" si="2"/>
        <v>0.75000000000000089</v>
      </c>
      <c r="Y7" s="247">
        <f t="shared" si="3"/>
        <v>6</v>
      </c>
      <c r="Z7" s="247">
        <f t="shared" si="4"/>
        <v>5.1666666666666661</v>
      </c>
      <c r="AA7" s="49">
        <f t="shared" si="5"/>
        <v>0.83333333333333393</v>
      </c>
      <c r="AB7" s="390">
        <f t="shared" si="6"/>
        <v>0.33333333333333304</v>
      </c>
      <c r="AC7" s="49">
        <f t="shared" si="7"/>
        <v>0.79166666666666785</v>
      </c>
    </row>
    <row r="8" spans="1:29" ht="15">
      <c r="A8" t="s">
        <v>1176</v>
      </c>
      <c r="B8" s="245">
        <v>5</v>
      </c>
      <c r="C8" s="245"/>
      <c r="D8" t="s">
        <v>304</v>
      </c>
      <c r="E8" t="s">
        <v>92</v>
      </c>
      <c r="F8" t="s">
        <v>477</v>
      </c>
      <c r="G8" t="s">
        <v>159</v>
      </c>
      <c r="H8" t="s">
        <v>160</v>
      </c>
      <c r="I8" t="s">
        <v>161</v>
      </c>
      <c r="J8" t="s">
        <v>159</v>
      </c>
      <c r="K8" s="378" t="s">
        <v>162</v>
      </c>
      <c r="L8" s="379" t="s">
        <v>513</v>
      </c>
      <c r="M8" s="376">
        <v>6.1818181818181817</v>
      </c>
      <c r="N8" s="376">
        <v>5.916666666666667</v>
      </c>
      <c r="O8" s="376">
        <v>3.25</v>
      </c>
      <c r="P8" s="376">
        <v>3.4166666666666665</v>
      </c>
      <c r="Q8" s="376">
        <v>5.666666666666667</v>
      </c>
      <c r="R8" s="376">
        <v>5</v>
      </c>
      <c r="S8" s="376">
        <v>2.5</v>
      </c>
      <c r="T8" s="376">
        <v>2.8333333333333335</v>
      </c>
      <c r="V8" s="49">
        <f t="shared" si="0"/>
        <v>6.0492424242424239</v>
      </c>
      <c r="W8" s="49">
        <f t="shared" si="1"/>
        <v>3.333333333333333</v>
      </c>
      <c r="X8" s="49">
        <f t="shared" si="2"/>
        <v>2.7159090909090908</v>
      </c>
      <c r="Y8" s="247">
        <f t="shared" si="3"/>
        <v>5.3333333333333339</v>
      </c>
      <c r="Z8" s="247">
        <f t="shared" si="4"/>
        <v>2.666666666666667</v>
      </c>
      <c r="AA8" s="49">
        <f t="shared" si="5"/>
        <v>2.666666666666667</v>
      </c>
      <c r="AB8" s="390">
        <f t="shared" si="6"/>
        <v>0.6912878787878789</v>
      </c>
      <c r="AC8" s="49">
        <f t="shared" si="7"/>
        <v>2.6912878787878789</v>
      </c>
    </row>
    <row r="9" spans="1:29" ht="15">
      <c r="A9" t="s">
        <v>1176</v>
      </c>
      <c r="B9" s="245">
        <v>6</v>
      </c>
      <c r="C9" s="245"/>
      <c r="D9" t="s">
        <v>126</v>
      </c>
      <c r="E9" t="s">
        <v>173</v>
      </c>
      <c r="F9" t="s">
        <v>576</v>
      </c>
      <c r="G9" t="s">
        <v>127</v>
      </c>
      <c r="H9" t="s">
        <v>300</v>
      </c>
      <c r="I9" t="s">
        <v>360</v>
      </c>
      <c r="J9" t="s">
        <v>128</v>
      </c>
      <c r="K9" s="378" t="s">
        <v>129</v>
      </c>
      <c r="L9" s="379" t="s">
        <v>130</v>
      </c>
      <c r="M9" s="376">
        <v>5.333333333333333</v>
      </c>
      <c r="N9" s="376">
        <v>5.3636363636363633</v>
      </c>
      <c r="O9" s="376">
        <v>3.25</v>
      </c>
      <c r="P9" s="376">
        <v>3</v>
      </c>
      <c r="Q9" s="376">
        <v>5.833333333333333</v>
      </c>
      <c r="R9" s="376">
        <v>5.25</v>
      </c>
      <c r="S9" s="376">
        <v>4.5</v>
      </c>
      <c r="T9" s="376">
        <v>4.166666666666667</v>
      </c>
      <c r="V9" s="49">
        <f t="shared" si="0"/>
        <v>5.3484848484848477</v>
      </c>
      <c r="W9" s="49">
        <f t="shared" si="1"/>
        <v>3.125</v>
      </c>
      <c r="X9" s="49">
        <f t="shared" si="2"/>
        <v>2.2234848484848477</v>
      </c>
      <c r="Y9" s="247">
        <f t="shared" si="3"/>
        <v>5.5416666666666661</v>
      </c>
      <c r="Z9" s="247">
        <f t="shared" si="4"/>
        <v>4.3333333333333339</v>
      </c>
      <c r="AA9" s="49">
        <f t="shared" si="5"/>
        <v>1.2083333333333321</v>
      </c>
      <c r="AB9" s="390">
        <f t="shared" si="6"/>
        <v>-0.70075757575757613</v>
      </c>
      <c r="AC9" s="49">
        <f t="shared" si="7"/>
        <v>1.7159090909090899</v>
      </c>
    </row>
    <row r="10" spans="1:29" ht="15">
      <c r="A10" t="s">
        <v>1176</v>
      </c>
      <c r="B10" s="245">
        <v>7</v>
      </c>
      <c r="C10" s="245"/>
      <c r="D10" t="s">
        <v>8</v>
      </c>
      <c r="E10" t="s">
        <v>92</v>
      </c>
      <c r="F10" t="s">
        <v>477</v>
      </c>
      <c r="G10" t="s">
        <v>438</v>
      </c>
      <c r="H10" t="s">
        <v>9</v>
      </c>
      <c r="I10" t="s">
        <v>10</v>
      </c>
      <c r="J10" t="s">
        <v>438</v>
      </c>
      <c r="K10" s="378" t="s">
        <v>11</v>
      </c>
      <c r="L10" s="379" t="s">
        <v>79</v>
      </c>
      <c r="M10" s="376">
        <v>6.666666666666667</v>
      </c>
      <c r="N10" s="376">
        <v>5.333333333333333</v>
      </c>
      <c r="O10" s="376">
        <v>5.166666666666667</v>
      </c>
      <c r="P10" s="376">
        <v>5</v>
      </c>
      <c r="Q10" s="376">
        <v>4.833333333333333</v>
      </c>
      <c r="R10" s="376">
        <v>4.416666666666667</v>
      </c>
      <c r="S10" s="376">
        <v>4.833333333333333</v>
      </c>
      <c r="T10" s="376">
        <v>4.666666666666667</v>
      </c>
      <c r="V10" s="49">
        <f t="shared" si="0"/>
        <v>6</v>
      </c>
      <c r="W10" s="49">
        <f t="shared" si="1"/>
        <v>5.0833333333333339</v>
      </c>
      <c r="X10" s="49">
        <f t="shared" si="2"/>
        <v>0.91666666666666607</v>
      </c>
      <c r="Y10" s="247">
        <f t="shared" si="3"/>
        <v>4.625</v>
      </c>
      <c r="Z10" s="247">
        <f t="shared" si="4"/>
        <v>4.75</v>
      </c>
      <c r="AA10" s="49">
        <f t="shared" si="5"/>
        <v>-0.125</v>
      </c>
      <c r="AB10" s="390">
        <f t="shared" si="6"/>
        <v>0.85416666666666696</v>
      </c>
      <c r="AC10" s="49">
        <f t="shared" si="7"/>
        <v>0.39583333333333304</v>
      </c>
    </row>
    <row r="11" spans="1:29" ht="15">
      <c r="A11" t="s">
        <v>1176</v>
      </c>
      <c r="B11" s="245">
        <v>8</v>
      </c>
      <c r="C11" s="245"/>
      <c r="D11" t="s">
        <v>123</v>
      </c>
      <c r="E11" t="s">
        <v>92</v>
      </c>
      <c r="F11" t="s">
        <v>477</v>
      </c>
      <c r="G11" t="s">
        <v>381</v>
      </c>
      <c r="H11" t="s">
        <v>410</v>
      </c>
      <c r="I11" t="s">
        <v>70</v>
      </c>
      <c r="J11" t="s">
        <v>381</v>
      </c>
      <c r="K11" s="378" t="s">
        <v>124</v>
      </c>
      <c r="L11" s="379" t="s">
        <v>125</v>
      </c>
      <c r="M11" s="376">
        <v>6</v>
      </c>
      <c r="N11" s="376">
        <v>6.416666666666667</v>
      </c>
      <c r="O11" s="376">
        <v>3.75</v>
      </c>
      <c r="P11" s="376">
        <v>3.8333333333333335</v>
      </c>
      <c r="Q11" s="376">
        <v>5.25</v>
      </c>
      <c r="R11" s="376">
        <v>5.5</v>
      </c>
      <c r="S11" s="376">
        <v>5</v>
      </c>
      <c r="T11" s="376">
        <v>4</v>
      </c>
      <c r="V11" s="49">
        <f t="shared" si="0"/>
        <v>6.2083333333333339</v>
      </c>
      <c r="W11" s="49">
        <f t="shared" si="1"/>
        <v>3.791666666666667</v>
      </c>
      <c r="X11" s="49">
        <f t="shared" si="2"/>
        <v>2.416666666666667</v>
      </c>
      <c r="Y11" s="247">
        <f t="shared" si="3"/>
        <v>5.375</v>
      </c>
      <c r="Z11" s="247">
        <f t="shared" si="4"/>
        <v>4.5</v>
      </c>
      <c r="AA11" s="49">
        <f t="shared" si="5"/>
        <v>0.875</v>
      </c>
      <c r="AB11" s="390">
        <f t="shared" si="6"/>
        <v>6.25E-2</v>
      </c>
      <c r="AC11" s="49">
        <f t="shared" si="7"/>
        <v>1.645833333333333</v>
      </c>
    </row>
    <row r="12" spans="1:29" ht="15">
      <c r="A12" t="s">
        <v>1176</v>
      </c>
      <c r="B12" s="245">
        <v>9</v>
      </c>
      <c r="C12" s="245"/>
      <c r="D12" t="s">
        <v>180</v>
      </c>
      <c r="E12" t="s">
        <v>173</v>
      </c>
      <c r="F12" t="s">
        <v>477</v>
      </c>
      <c r="G12" t="s">
        <v>181</v>
      </c>
      <c r="H12" t="s">
        <v>182</v>
      </c>
      <c r="I12" t="s">
        <v>183</v>
      </c>
      <c r="J12" t="s">
        <v>184</v>
      </c>
      <c r="K12" s="378" t="s">
        <v>185</v>
      </c>
      <c r="L12" s="379" t="s">
        <v>186</v>
      </c>
      <c r="M12" s="376">
        <v>5.916666666666667</v>
      </c>
      <c r="N12" s="376">
        <v>6.083333333333333</v>
      </c>
      <c r="O12" s="376">
        <v>5.666666666666667</v>
      </c>
      <c r="P12" s="376">
        <v>6.3636363636363633</v>
      </c>
      <c r="Q12" s="376">
        <v>5.75</v>
      </c>
      <c r="R12" s="376">
        <v>4.916666666666667</v>
      </c>
      <c r="S12" s="376">
        <v>6</v>
      </c>
      <c r="T12" s="376">
        <v>5.166666666666667</v>
      </c>
      <c r="V12" s="49">
        <f t="shared" si="0"/>
        <v>6</v>
      </c>
      <c r="W12" s="49">
        <f t="shared" si="1"/>
        <v>6.0151515151515156</v>
      </c>
      <c r="X12" s="49">
        <f t="shared" si="2"/>
        <v>-1.5151515151515582E-2</v>
      </c>
      <c r="Y12" s="247">
        <f t="shared" si="3"/>
        <v>5.3333333333333339</v>
      </c>
      <c r="Z12" s="247">
        <f t="shared" si="4"/>
        <v>5.5833333333333339</v>
      </c>
      <c r="AA12" s="49">
        <f t="shared" si="5"/>
        <v>-0.25</v>
      </c>
      <c r="AB12" s="390">
        <f t="shared" si="6"/>
        <v>0.54924242424242387</v>
      </c>
      <c r="AC12" s="49">
        <f t="shared" si="7"/>
        <v>-0.13257575757575779</v>
      </c>
    </row>
    <row r="13" spans="1:29" ht="15">
      <c r="A13" t="s">
        <v>1176</v>
      </c>
      <c r="B13" s="245">
        <v>10</v>
      </c>
      <c r="C13" s="245"/>
      <c r="D13" t="s">
        <v>340</v>
      </c>
      <c r="E13" t="s">
        <v>92</v>
      </c>
      <c r="F13" t="s">
        <v>477</v>
      </c>
      <c r="G13" t="s">
        <v>94</v>
      </c>
      <c r="H13" t="s">
        <v>339</v>
      </c>
      <c r="I13" t="s">
        <v>95</v>
      </c>
      <c r="J13" t="s">
        <v>94</v>
      </c>
      <c r="K13" s="378" t="s">
        <v>376</v>
      </c>
      <c r="L13" s="379" t="s">
        <v>377</v>
      </c>
      <c r="M13" s="376">
        <v>6.666666666666667</v>
      </c>
      <c r="N13" s="376">
        <v>6.5</v>
      </c>
      <c r="O13" s="376">
        <v>5.583333333333333</v>
      </c>
      <c r="P13" s="376">
        <v>4.083333333333333</v>
      </c>
      <c r="Q13" s="376">
        <v>4</v>
      </c>
      <c r="R13" s="376">
        <v>5.833333333333333</v>
      </c>
      <c r="S13" s="376">
        <v>4.333333333333333</v>
      </c>
      <c r="T13" s="376">
        <v>4.083333333333333</v>
      </c>
      <c r="V13" s="49">
        <f t="shared" si="0"/>
        <v>6.5833333333333339</v>
      </c>
      <c r="W13" s="49">
        <f t="shared" si="1"/>
        <v>4.833333333333333</v>
      </c>
      <c r="X13" s="49">
        <f t="shared" si="2"/>
        <v>1.7500000000000009</v>
      </c>
      <c r="Y13" s="247">
        <f t="shared" si="3"/>
        <v>4.9166666666666661</v>
      </c>
      <c r="Z13" s="247">
        <f t="shared" si="4"/>
        <v>4.208333333333333</v>
      </c>
      <c r="AA13" s="49">
        <f t="shared" si="5"/>
        <v>0.70833333333333304</v>
      </c>
      <c r="AB13" s="390">
        <f t="shared" si="6"/>
        <v>1.1458333333333339</v>
      </c>
      <c r="AC13" s="49">
        <f t="shared" si="7"/>
        <v>1.229166666666667</v>
      </c>
    </row>
    <row r="14" spans="1:29" ht="15">
      <c r="A14" t="s">
        <v>1176</v>
      </c>
      <c r="B14" s="245">
        <v>11</v>
      </c>
      <c r="C14" s="245"/>
      <c r="D14" t="s">
        <v>135</v>
      </c>
      <c r="E14" t="s">
        <v>173</v>
      </c>
      <c r="F14" t="s">
        <v>477</v>
      </c>
      <c r="G14" t="s">
        <v>237</v>
      </c>
      <c r="H14" t="s">
        <v>140</v>
      </c>
      <c r="I14" t="s">
        <v>141</v>
      </c>
      <c r="J14" t="s">
        <v>237</v>
      </c>
      <c r="K14" s="378" t="s">
        <v>115</v>
      </c>
      <c r="L14" s="379" t="s">
        <v>236</v>
      </c>
      <c r="M14" s="376">
        <v>6.083333333333333</v>
      </c>
      <c r="N14" s="376">
        <v>5</v>
      </c>
      <c r="O14" s="376">
        <v>3.9166666666666665</v>
      </c>
      <c r="P14" s="376">
        <v>3.3333333333333335</v>
      </c>
      <c r="Q14" s="376">
        <v>3.75</v>
      </c>
      <c r="R14" s="376">
        <v>3.8333333333333335</v>
      </c>
      <c r="S14" s="376">
        <v>4.25</v>
      </c>
      <c r="T14" s="376">
        <v>4.583333333333333</v>
      </c>
      <c r="V14" s="49">
        <f t="shared" si="0"/>
        <v>5.5416666666666661</v>
      </c>
      <c r="W14" s="49">
        <f t="shared" si="1"/>
        <v>3.625</v>
      </c>
      <c r="X14" s="49">
        <f t="shared" si="2"/>
        <v>1.9166666666666661</v>
      </c>
      <c r="Y14" s="247">
        <f t="shared" si="3"/>
        <v>3.791666666666667</v>
      </c>
      <c r="Z14" s="247">
        <f t="shared" si="4"/>
        <v>4.4166666666666661</v>
      </c>
      <c r="AA14" s="49">
        <f t="shared" si="5"/>
        <v>-0.62499999999999911</v>
      </c>
      <c r="AB14" s="390">
        <f t="shared" si="6"/>
        <v>0.47916666666666696</v>
      </c>
      <c r="AC14" s="49">
        <f t="shared" si="7"/>
        <v>0.64583333333333304</v>
      </c>
    </row>
    <row r="15" spans="1:29" ht="15">
      <c r="A15" t="s">
        <v>1176</v>
      </c>
      <c r="B15" s="245">
        <v>12</v>
      </c>
      <c r="C15" s="245"/>
      <c r="D15" t="s">
        <v>206</v>
      </c>
      <c r="E15" t="s">
        <v>173</v>
      </c>
      <c r="F15" t="s">
        <v>477</v>
      </c>
      <c r="G15" t="s">
        <v>207</v>
      </c>
      <c r="H15" t="s">
        <v>208</v>
      </c>
      <c r="I15" t="s">
        <v>209</v>
      </c>
      <c r="J15" t="s">
        <v>207</v>
      </c>
      <c r="K15" s="378" t="s">
        <v>210</v>
      </c>
      <c r="L15" s="379" t="s">
        <v>211</v>
      </c>
      <c r="M15" s="376">
        <v>6.166666666666667</v>
      </c>
      <c r="N15" s="376">
        <v>5.666666666666667</v>
      </c>
      <c r="O15" s="376">
        <v>4.833333333333333</v>
      </c>
      <c r="P15" s="376">
        <v>5.25</v>
      </c>
      <c r="Q15" s="376">
        <v>6.75</v>
      </c>
      <c r="R15" s="376">
        <v>6</v>
      </c>
      <c r="S15" s="376">
        <v>4.583333333333333</v>
      </c>
      <c r="T15" s="376">
        <v>5.25</v>
      </c>
      <c r="V15" s="49">
        <f t="shared" si="0"/>
        <v>5.916666666666667</v>
      </c>
      <c r="W15" s="49">
        <f t="shared" si="1"/>
        <v>5.0416666666666661</v>
      </c>
      <c r="X15" s="49">
        <f t="shared" si="2"/>
        <v>0.87500000000000089</v>
      </c>
      <c r="Y15" s="247">
        <f t="shared" si="3"/>
        <v>6.375</v>
      </c>
      <c r="Z15" s="247">
        <f t="shared" si="4"/>
        <v>4.9166666666666661</v>
      </c>
      <c r="AA15" s="49">
        <f t="shared" si="5"/>
        <v>1.4583333333333339</v>
      </c>
      <c r="AB15" s="390">
        <f t="shared" si="6"/>
        <v>-0.16666666666666696</v>
      </c>
      <c r="AC15" s="49">
        <f t="shared" si="7"/>
        <v>1.1666666666666679</v>
      </c>
    </row>
    <row r="16" spans="1:29" ht="15">
      <c r="A16" t="s">
        <v>1176</v>
      </c>
      <c r="B16" s="370">
        <v>13</v>
      </c>
      <c r="C16" s="370"/>
      <c r="D16" t="s">
        <v>391</v>
      </c>
      <c r="E16" t="s">
        <v>92</v>
      </c>
      <c r="F16" t="s">
        <v>576</v>
      </c>
      <c r="G16" t="s">
        <v>67</v>
      </c>
      <c r="H16" t="s">
        <v>392</v>
      </c>
      <c r="I16" t="s">
        <v>393</v>
      </c>
      <c r="J16" t="s">
        <v>67</v>
      </c>
      <c r="K16" s="378" t="s">
        <v>163</v>
      </c>
      <c r="L16" s="379" t="s">
        <v>164</v>
      </c>
      <c r="M16" s="376">
        <v>5.583333333333333</v>
      </c>
      <c r="N16" s="376">
        <v>5.583333333333333</v>
      </c>
      <c r="O16" s="376">
        <v>6.333333333333333</v>
      </c>
      <c r="P16" s="376">
        <v>4.583333333333333</v>
      </c>
      <c r="Q16" s="376">
        <v>5.333333333333333</v>
      </c>
      <c r="R16" s="376">
        <v>4.75</v>
      </c>
      <c r="S16" s="376">
        <v>4.416666666666667</v>
      </c>
      <c r="T16" s="376">
        <v>4</v>
      </c>
      <c r="V16" s="49">
        <f t="shared" si="0"/>
        <v>5.583333333333333</v>
      </c>
      <c r="W16" s="49">
        <f t="shared" si="1"/>
        <v>5.458333333333333</v>
      </c>
      <c r="X16" s="49">
        <f t="shared" si="2"/>
        <v>0.125</v>
      </c>
      <c r="Y16" s="247">
        <f t="shared" si="3"/>
        <v>5.0416666666666661</v>
      </c>
      <c r="Z16" s="247">
        <f t="shared" si="4"/>
        <v>4.2083333333333339</v>
      </c>
      <c r="AA16" s="49">
        <f t="shared" si="5"/>
        <v>0.83333333333333215</v>
      </c>
      <c r="AB16" s="390">
        <f t="shared" si="6"/>
        <v>0.89583333333333304</v>
      </c>
      <c r="AC16" s="49">
        <f t="shared" si="7"/>
        <v>0.47916666666666607</v>
      </c>
    </row>
    <row r="17" spans="1:29" ht="15">
      <c r="A17" t="s">
        <v>1176</v>
      </c>
      <c r="B17" s="245">
        <v>14</v>
      </c>
      <c r="C17" s="245"/>
      <c r="D17" t="s">
        <v>187</v>
      </c>
      <c r="E17" t="s">
        <v>173</v>
      </c>
      <c r="F17" t="s">
        <v>477</v>
      </c>
      <c r="G17" t="s">
        <v>32</v>
      </c>
      <c r="H17" t="s">
        <v>33</v>
      </c>
      <c r="I17" t="s">
        <v>34</v>
      </c>
      <c r="J17" t="s">
        <v>32</v>
      </c>
      <c r="K17" s="378" t="s">
        <v>35</v>
      </c>
      <c r="L17" s="379" t="s">
        <v>36</v>
      </c>
      <c r="M17" s="376">
        <v>5.583333333333333</v>
      </c>
      <c r="N17" s="376">
        <v>6.416666666666667</v>
      </c>
      <c r="O17" s="376">
        <v>5.916666666666667</v>
      </c>
      <c r="P17" s="376">
        <v>5.166666666666667</v>
      </c>
      <c r="Q17" s="376">
        <v>5.833333333333333</v>
      </c>
      <c r="R17" s="376">
        <v>6.083333333333333</v>
      </c>
      <c r="S17" s="376">
        <v>5.583333333333333</v>
      </c>
      <c r="T17" s="376">
        <v>5.75</v>
      </c>
      <c r="V17" s="49">
        <f t="shared" si="0"/>
        <v>6</v>
      </c>
      <c r="W17" s="49">
        <f t="shared" si="1"/>
        <v>5.541666666666667</v>
      </c>
      <c r="X17" s="49">
        <f t="shared" si="2"/>
        <v>0.45833333333333304</v>
      </c>
      <c r="Y17" s="247">
        <f t="shared" si="3"/>
        <v>5.958333333333333</v>
      </c>
      <c r="Z17" s="247">
        <f t="shared" si="4"/>
        <v>5.6666666666666661</v>
      </c>
      <c r="AA17" s="49">
        <f t="shared" si="5"/>
        <v>0.29166666666666696</v>
      </c>
      <c r="AB17" s="390">
        <f t="shared" si="6"/>
        <v>-4.1666666666666075E-2</v>
      </c>
      <c r="AC17" s="49">
        <f t="shared" si="7"/>
        <v>0.375</v>
      </c>
    </row>
    <row r="18" spans="1:29" ht="15">
      <c r="A18" t="s">
        <v>1176</v>
      </c>
      <c r="B18" s="245">
        <v>15</v>
      </c>
      <c r="C18" s="245"/>
      <c r="D18" t="s">
        <v>565</v>
      </c>
      <c r="E18" t="s">
        <v>92</v>
      </c>
      <c r="F18" t="s">
        <v>477</v>
      </c>
      <c r="G18" t="s">
        <v>202</v>
      </c>
      <c r="H18" t="s">
        <v>203</v>
      </c>
      <c r="I18" t="s">
        <v>204</v>
      </c>
      <c r="J18" t="s">
        <v>202</v>
      </c>
      <c r="K18" s="378" t="s">
        <v>205</v>
      </c>
      <c r="L18" s="379" t="s">
        <v>353</v>
      </c>
      <c r="M18" s="376">
        <v>6.75</v>
      </c>
      <c r="N18" s="376">
        <v>6.666666666666667</v>
      </c>
      <c r="O18" s="376">
        <v>5.75</v>
      </c>
      <c r="P18" s="376">
        <v>5</v>
      </c>
      <c r="Q18" s="376">
        <v>6</v>
      </c>
      <c r="R18" s="376">
        <v>5.75</v>
      </c>
      <c r="S18" s="376">
        <v>5.416666666666667</v>
      </c>
      <c r="T18" s="376">
        <v>4.5</v>
      </c>
      <c r="V18" s="49">
        <f t="shared" si="0"/>
        <v>6.7083333333333339</v>
      </c>
      <c r="W18" s="49">
        <f t="shared" si="1"/>
        <v>5.375</v>
      </c>
      <c r="X18" s="49">
        <f t="shared" si="2"/>
        <v>1.3333333333333339</v>
      </c>
      <c r="Y18" s="247">
        <f t="shared" si="3"/>
        <v>5.875</v>
      </c>
      <c r="Z18" s="247">
        <f t="shared" si="4"/>
        <v>4.9583333333333339</v>
      </c>
      <c r="AA18" s="49">
        <f t="shared" si="5"/>
        <v>0.91666666666666607</v>
      </c>
      <c r="AB18" s="390">
        <f t="shared" si="6"/>
        <v>0.625</v>
      </c>
      <c r="AC18" s="49">
        <f t="shared" si="7"/>
        <v>1.125</v>
      </c>
    </row>
    <row r="19" spans="1:29" ht="15">
      <c r="A19" t="s">
        <v>1176</v>
      </c>
      <c r="B19" s="245">
        <v>16</v>
      </c>
      <c r="C19" s="245"/>
      <c r="D19" t="s">
        <v>73</v>
      </c>
      <c r="E19" t="s">
        <v>173</v>
      </c>
      <c r="F19" t="s">
        <v>477</v>
      </c>
      <c r="G19" t="s">
        <v>44</v>
      </c>
      <c r="H19" t="s">
        <v>72</v>
      </c>
      <c r="I19" t="s">
        <v>45</v>
      </c>
      <c r="J19" t="s">
        <v>44</v>
      </c>
      <c r="K19" s="378" t="s">
        <v>46</v>
      </c>
      <c r="L19" s="379" t="s">
        <v>47</v>
      </c>
      <c r="M19" s="376">
        <v>6.583333333333333</v>
      </c>
      <c r="N19" s="376">
        <v>5.75</v>
      </c>
      <c r="O19" s="376">
        <v>4.333333333333333</v>
      </c>
      <c r="P19" s="376">
        <v>4.25</v>
      </c>
      <c r="Q19" s="376">
        <v>5.25</v>
      </c>
      <c r="R19" s="376">
        <v>6.416666666666667</v>
      </c>
      <c r="S19" s="376">
        <v>5</v>
      </c>
      <c r="T19" s="376">
        <v>4.75</v>
      </c>
      <c r="V19" s="49">
        <f t="shared" si="0"/>
        <v>6.1666666666666661</v>
      </c>
      <c r="W19" s="49">
        <f t="shared" si="1"/>
        <v>4.2916666666666661</v>
      </c>
      <c r="X19" s="49">
        <f t="shared" si="2"/>
        <v>1.875</v>
      </c>
      <c r="Y19" s="247">
        <f t="shared" si="3"/>
        <v>5.8333333333333339</v>
      </c>
      <c r="Z19" s="247">
        <f t="shared" si="4"/>
        <v>4.875</v>
      </c>
      <c r="AA19" s="49">
        <f t="shared" si="5"/>
        <v>0.95833333333333393</v>
      </c>
      <c r="AB19" s="390">
        <f t="shared" si="6"/>
        <v>-0.12500000000000089</v>
      </c>
      <c r="AC19" s="49">
        <f t="shared" si="7"/>
        <v>1.416666666666667</v>
      </c>
    </row>
    <row r="20" spans="1:29" ht="15">
      <c r="A20" t="s">
        <v>1176</v>
      </c>
      <c r="B20" s="245">
        <v>17</v>
      </c>
      <c r="C20" s="245"/>
      <c r="D20" t="s">
        <v>131</v>
      </c>
      <c r="E20" t="s">
        <v>173</v>
      </c>
      <c r="F20" t="s">
        <v>576</v>
      </c>
      <c r="G20" t="s">
        <v>132</v>
      </c>
      <c r="H20" t="s">
        <v>4</v>
      </c>
      <c r="I20" t="s">
        <v>5</v>
      </c>
      <c r="J20" t="s">
        <v>132</v>
      </c>
      <c r="K20" s="378" t="s">
        <v>6</v>
      </c>
      <c r="L20" s="379" t="s">
        <v>7</v>
      </c>
      <c r="M20" s="376">
        <v>6.1818181818181817</v>
      </c>
      <c r="N20" s="376">
        <v>5.5</v>
      </c>
      <c r="O20" s="376">
        <v>5</v>
      </c>
      <c r="P20" s="376">
        <v>5.333333333333333</v>
      </c>
      <c r="Q20" s="376">
        <v>5.833333333333333</v>
      </c>
      <c r="R20" s="376">
        <v>5.166666666666667</v>
      </c>
      <c r="S20" s="376">
        <v>6.25</v>
      </c>
      <c r="T20" s="376">
        <v>4.75</v>
      </c>
      <c r="V20" s="49">
        <f t="shared" si="0"/>
        <v>5.8409090909090908</v>
      </c>
      <c r="W20" s="49">
        <f t="shared" si="1"/>
        <v>5.1666666666666661</v>
      </c>
      <c r="X20" s="49">
        <f t="shared" si="2"/>
        <v>0.67424242424242475</v>
      </c>
      <c r="Y20" s="247">
        <f t="shared" si="3"/>
        <v>5.5</v>
      </c>
      <c r="Z20" s="247">
        <f t="shared" si="4"/>
        <v>5.5</v>
      </c>
      <c r="AA20" s="49">
        <f t="shared" si="5"/>
        <v>0</v>
      </c>
      <c r="AB20" s="390">
        <f t="shared" si="6"/>
        <v>3.7878787878788955E-3</v>
      </c>
      <c r="AC20" s="49">
        <f t="shared" si="7"/>
        <v>0.33712121212121193</v>
      </c>
    </row>
    <row r="21" spans="1:29" ht="15">
      <c r="A21" t="s">
        <v>1176</v>
      </c>
      <c r="B21" s="245">
        <v>18</v>
      </c>
      <c r="C21" s="245"/>
      <c r="D21" t="s">
        <v>298</v>
      </c>
      <c r="E21" t="s">
        <v>173</v>
      </c>
      <c r="F21" t="s">
        <v>576</v>
      </c>
      <c r="G21" t="s">
        <v>284</v>
      </c>
      <c r="H21" t="s">
        <v>112</v>
      </c>
      <c r="I21" t="s">
        <v>113</v>
      </c>
      <c r="J21" t="s">
        <v>284</v>
      </c>
      <c r="K21" s="378" t="s">
        <v>255</v>
      </c>
      <c r="L21" s="379" t="s">
        <v>114</v>
      </c>
      <c r="M21" s="376">
        <v>6.0909090909090908</v>
      </c>
      <c r="N21" s="376">
        <v>5.416666666666667</v>
      </c>
      <c r="O21" s="376">
        <v>5.916666666666667</v>
      </c>
      <c r="P21" s="376">
        <v>6.416666666666667</v>
      </c>
      <c r="Q21" s="376">
        <v>5.916666666666667</v>
      </c>
      <c r="R21" s="376">
        <v>6</v>
      </c>
      <c r="S21" s="376">
        <v>6.25</v>
      </c>
      <c r="T21" s="376">
        <v>5.916666666666667</v>
      </c>
      <c r="V21" s="49">
        <f t="shared" si="0"/>
        <v>5.7537878787878789</v>
      </c>
      <c r="W21" s="49">
        <f t="shared" si="1"/>
        <v>6.166666666666667</v>
      </c>
      <c r="X21" s="49">
        <f t="shared" si="2"/>
        <v>-0.41287878787878807</v>
      </c>
      <c r="Y21" s="247">
        <f t="shared" si="3"/>
        <v>5.9583333333333339</v>
      </c>
      <c r="Z21" s="247">
        <f t="shared" si="4"/>
        <v>6.0833333333333339</v>
      </c>
      <c r="AA21" s="49">
        <f t="shared" si="5"/>
        <v>-0.125</v>
      </c>
      <c r="AB21" s="390">
        <f t="shared" si="6"/>
        <v>-6.0606060606060552E-2</v>
      </c>
      <c r="AC21" s="49">
        <f t="shared" si="7"/>
        <v>-0.26893939393939359</v>
      </c>
    </row>
    <row r="22" spans="1:29" ht="15">
      <c r="A22" t="s">
        <v>1176</v>
      </c>
      <c r="B22" s="245">
        <v>19</v>
      </c>
      <c r="C22" s="245"/>
      <c r="D22" t="s">
        <v>37</v>
      </c>
      <c r="E22" t="s">
        <v>92</v>
      </c>
      <c r="F22" t="s">
        <v>477</v>
      </c>
      <c r="G22" t="s">
        <v>38</v>
      </c>
      <c r="H22" t="s">
        <v>39</v>
      </c>
      <c r="I22" t="s">
        <v>40</v>
      </c>
      <c r="J22" t="s">
        <v>41</v>
      </c>
      <c r="K22" s="378" t="s">
        <v>42</v>
      </c>
      <c r="L22" s="379" t="s">
        <v>43</v>
      </c>
      <c r="M22" s="376">
        <v>6.083333333333333</v>
      </c>
      <c r="N22" s="376">
        <v>6.166666666666667</v>
      </c>
      <c r="O22" s="376">
        <v>6.5</v>
      </c>
      <c r="P22" s="376">
        <v>6.5</v>
      </c>
      <c r="Q22" s="376">
        <v>5.666666666666667</v>
      </c>
      <c r="R22" s="376">
        <v>5.75</v>
      </c>
      <c r="S22" s="376">
        <v>5.166666666666667</v>
      </c>
      <c r="T22" s="376">
        <v>6.083333333333333</v>
      </c>
      <c r="V22" s="49">
        <f t="shared" si="0"/>
        <v>6.125</v>
      </c>
      <c r="W22" s="49">
        <f t="shared" si="1"/>
        <v>6.5</v>
      </c>
      <c r="X22" s="49">
        <f t="shared" si="2"/>
        <v>-0.375</v>
      </c>
      <c r="Y22" s="247">
        <f t="shared" si="3"/>
        <v>5.7083333333333339</v>
      </c>
      <c r="Z22" s="247">
        <f t="shared" si="4"/>
        <v>5.625</v>
      </c>
      <c r="AA22" s="49">
        <f t="shared" si="5"/>
        <v>8.3333333333333925E-2</v>
      </c>
      <c r="AB22" s="390">
        <f t="shared" si="6"/>
        <v>0.64583333333333304</v>
      </c>
      <c r="AC22" s="49">
        <f t="shared" si="7"/>
        <v>-0.14583333333333304</v>
      </c>
    </row>
    <row r="23" spans="1:29" ht="15">
      <c r="A23" t="s">
        <v>1176</v>
      </c>
      <c r="B23" s="245">
        <v>20</v>
      </c>
      <c r="C23" s="245"/>
      <c r="D23" t="s">
        <v>374</v>
      </c>
      <c r="E23" t="s">
        <v>92</v>
      </c>
      <c r="F23" t="s">
        <v>477</v>
      </c>
      <c r="G23" t="s">
        <v>574</v>
      </c>
      <c r="H23" t="s">
        <v>370</v>
      </c>
      <c r="I23" t="s">
        <v>165</v>
      </c>
      <c r="J23" t="s">
        <v>166</v>
      </c>
      <c r="K23" s="378" t="s">
        <v>167</v>
      </c>
      <c r="L23" s="379" t="s">
        <v>168</v>
      </c>
      <c r="M23" s="376">
        <v>5.333333333333333</v>
      </c>
      <c r="N23" s="376">
        <v>3.6666666666666665</v>
      </c>
      <c r="O23" s="376">
        <v>5.166666666666667</v>
      </c>
      <c r="P23" s="376">
        <v>4.916666666666667</v>
      </c>
      <c r="Q23" s="376">
        <v>4.833333333333333</v>
      </c>
      <c r="R23" s="376">
        <v>4.583333333333333</v>
      </c>
      <c r="S23" s="376">
        <v>3.8333333333333335</v>
      </c>
      <c r="T23" s="376">
        <v>4.666666666666667</v>
      </c>
      <c r="V23" s="49">
        <f t="shared" si="0"/>
        <v>4.5</v>
      </c>
      <c r="W23" s="49">
        <f t="shared" si="1"/>
        <v>5.041666666666667</v>
      </c>
      <c r="X23" s="49">
        <f t="shared" si="2"/>
        <v>-0.54166666666666696</v>
      </c>
      <c r="Y23" s="247">
        <f t="shared" si="3"/>
        <v>4.708333333333333</v>
      </c>
      <c r="Z23" s="247">
        <f t="shared" si="4"/>
        <v>4.25</v>
      </c>
      <c r="AA23" s="49">
        <f t="shared" si="5"/>
        <v>0.45833333333333304</v>
      </c>
      <c r="AB23" s="390">
        <f t="shared" si="6"/>
        <v>0.29166666666666785</v>
      </c>
      <c r="AC23" s="49">
        <f t="shared" si="7"/>
        <v>-4.1666666666667851E-2</v>
      </c>
    </row>
    <row r="24" spans="1:29" ht="15">
      <c r="A24" t="s">
        <v>1176</v>
      </c>
      <c r="B24" s="245">
        <v>21</v>
      </c>
      <c r="C24" s="245"/>
      <c r="D24" t="s">
        <v>378</v>
      </c>
      <c r="E24" t="s">
        <v>173</v>
      </c>
      <c r="F24" t="s">
        <v>477</v>
      </c>
      <c r="G24" t="s">
        <v>197</v>
      </c>
      <c r="H24" t="s">
        <v>198</v>
      </c>
      <c r="I24" t="s">
        <v>199</v>
      </c>
      <c r="J24" t="s">
        <v>197</v>
      </c>
      <c r="K24" s="378" t="s">
        <v>200</v>
      </c>
      <c r="L24" s="379" t="s">
        <v>201</v>
      </c>
      <c r="M24" s="376">
        <v>5.916666666666667</v>
      </c>
      <c r="N24" s="376">
        <v>5.666666666666667</v>
      </c>
      <c r="O24" s="376">
        <v>5.666666666666667</v>
      </c>
      <c r="P24" s="376">
        <v>5.166666666666667</v>
      </c>
      <c r="Q24" s="376">
        <v>5.333333333333333</v>
      </c>
      <c r="R24" s="376">
        <v>5</v>
      </c>
      <c r="S24" s="376">
        <v>6.166666666666667</v>
      </c>
      <c r="T24" s="376">
        <v>6.416666666666667</v>
      </c>
      <c r="V24" s="49">
        <f t="shared" si="0"/>
        <v>5.791666666666667</v>
      </c>
      <c r="W24" s="49">
        <f t="shared" si="1"/>
        <v>5.416666666666667</v>
      </c>
      <c r="X24" s="49">
        <f t="shared" si="2"/>
        <v>0.375</v>
      </c>
      <c r="Y24" s="247">
        <f t="shared" si="3"/>
        <v>5.1666666666666661</v>
      </c>
      <c r="Z24" s="247">
        <f t="shared" si="4"/>
        <v>6.291666666666667</v>
      </c>
      <c r="AA24" s="49">
        <f t="shared" si="5"/>
        <v>-1.1250000000000009</v>
      </c>
      <c r="AB24" s="390">
        <f t="shared" si="6"/>
        <v>-0.12499999999999911</v>
      </c>
      <c r="AC24" s="49">
        <f t="shared" si="7"/>
        <v>-0.37500000000000089</v>
      </c>
    </row>
    <row r="25" spans="1:29" ht="15">
      <c r="A25" t="s">
        <v>1176</v>
      </c>
      <c r="B25" s="245">
        <v>22</v>
      </c>
      <c r="C25" s="245"/>
      <c r="D25" t="s">
        <v>169</v>
      </c>
      <c r="E25" t="s">
        <v>92</v>
      </c>
      <c r="F25" t="s">
        <v>477</v>
      </c>
      <c r="G25" t="s">
        <v>170</v>
      </c>
      <c r="H25" t="s">
        <v>245</v>
      </c>
      <c r="I25" t="s">
        <v>242</v>
      </c>
      <c r="J25" t="s">
        <v>170</v>
      </c>
      <c r="K25" s="378" t="s">
        <v>171</v>
      </c>
      <c r="L25" s="379" t="s">
        <v>172</v>
      </c>
      <c r="M25" s="380">
        <v>6.083333333333333</v>
      </c>
      <c r="N25" s="376">
        <v>5.916666666666667</v>
      </c>
      <c r="O25" s="376">
        <v>4.5</v>
      </c>
      <c r="P25" s="376">
        <v>2.5</v>
      </c>
      <c r="Q25" s="376">
        <v>4.1818181818181817</v>
      </c>
      <c r="R25" s="376">
        <v>4.166666666666667</v>
      </c>
      <c r="S25" s="376">
        <v>3.8333333333333335</v>
      </c>
      <c r="T25" s="376">
        <v>3.75</v>
      </c>
      <c r="U25" s="94"/>
      <c r="V25" s="247">
        <f t="shared" si="0"/>
        <v>6</v>
      </c>
      <c r="W25" s="247">
        <f t="shared" si="1"/>
        <v>3.5</v>
      </c>
      <c r="X25" s="247">
        <f t="shared" si="2"/>
        <v>2.5</v>
      </c>
      <c r="Y25" s="247">
        <f t="shared" si="3"/>
        <v>4.1742424242424239</v>
      </c>
      <c r="Z25" s="247">
        <f t="shared" si="4"/>
        <v>3.791666666666667</v>
      </c>
      <c r="AA25" s="49">
        <f t="shared" si="5"/>
        <v>0.3825757575757569</v>
      </c>
      <c r="AB25" s="390">
        <f t="shared" si="6"/>
        <v>0.76704545454545459</v>
      </c>
      <c r="AC25" s="49">
        <f t="shared" si="7"/>
        <v>1.4412878787878785</v>
      </c>
    </row>
    <row r="26" spans="1:29" ht="15">
      <c r="A26" t="s">
        <v>1176</v>
      </c>
      <c r="B26" s="245">
        <v>23</v>
      </c>
      <c r="C26" s="245"/>
      <c r="D26" t="s">
        <v>306</v>
      </c>
      <c r="E26" t="s">
        <v>92</v>
      </c>
      <c r="F26" t="s">
        <v>477</v>
      </c>
      <c r="G26" t="s">
        <v>357</v>
      </c>
      <c r="H26" t="s">
        <v>218</v>
      </c>
      <c r="I26" t="s">
        <v>61</v>
      </c>
      <c r="J26" t="s">
        <v>357</v>
      </c>
      <c r="K26" s="378" t="s">
        <v>62</v>
      </c>
      <c r="L26" s="379" t="s">
        <v>63</v>
      </c>
      <c r="M26" s="380">
        <v>6.25</v>
      </c>
      <c r="N26" s="376">
        <v>6</v>
      </c>
      <c r="O26" s="376">
        <v>4.583333333333333</v>
      </c>
      <c r="P26" s="376">
        <v>3.6666666666666665</v>
      </c>
      <c r="Q26" s="376">
        <v>6</v>
      </c>
      <c r="R26" s="376">
        <v>5.583333333333333</v>
      </c>
      <c r="S26" s="376">
        <v>4.666666666666667</v>
      </c>
      <c r="T26" s="376">
        <v>4.666666666666667</v>
      </c>
      <c r="U26" s="94"/>
      <c r="V26" s="247">
        <f t="shared" si="0"/>
        <v>6.125</v>
      </c>
      <c r="W26" s="247">
        <f t="shared" si="1"/>
        <v>4.125</v>
      </c>
      <c r="X26" s="247">
        <f t="shared" si="2"/>
        <v>2</v>
      </c>
      <c r="Y26" s="247">
        <f t="shared" si="3"/>
        <v>5.7916666666666661</v>
      </c>
      <c r="Z26" s="247">
        <f t="shared" si="4"/>
        <v>4.666666666666667</v>
      </c>
      <c r="AA26" s="49">
        <f t="shared" si="5"/>
        <v>1.1249999999999991</v>
      </c>
      <c r="AB26" s="390">
        <f t="shared" si="6"/>
        <v>-0.10416666666666607</v>
      </c>
      <c r="AC26" s="49">
        <f t="shared" si="7"/>
        <v>1.5624999999999991</v>
      </c>
    </row>
    <row r="27" spans="1:29" ht="15">
      <c r="A27" t="s">
        <v>1176</v>
      </c>
      <c r="B27" s="245">
        <v>24</v>
      </c>
      <c r="C27" s="245"/>
      <c r="D27" t="s">
        <v>55</v>
      </c>
      <c r="E27" t="s">
        <v>92</v>
      </c>
      <c r="F27" t="s">
        <v>576</v>
      </c>
      <c r="G27" t="s">
        <v>68</v>
      </c>
      <c r="H27" t="s">
        <v>246</v>
      </c>
      <c r="I27" t="s">
        <v>247</v>
      </c>
      <c r="J27" t="s">
        <v>68</v>
      </c>
      <c r="K27" s="378" t="s">
        <v>56</v>
      </c>
      <c r="L27" s="379" t="s">
        <v>57</v>
      </c>
      <c r="M27" s="381">
        <v>6.75</v>
      </c>
      <c r="N27" s="382">
        <v>6.333333333333333</v>
      </c>
      <c r="O27" s="382">
        <v>5.583333333333333</v>
      </c>
      <c r="P27" s="382">
        <v>5.916666666666667</v>
      </c>
      <c r="Q27" s="382">
        <v>5.5</v>
      </c>
      <c r="R27" s="382">
        <v>5</v>
      </c>
      <c r="S27" s="382">
        <v>5.5</v>
      </c>
      <c r="T27" s="382">
        <v>5.083333333333333</v>
      </c>
      <c r="U27" s="364"/>
      <c r="V27" s="383">
        <f t="shared" si="0"/>
        <v>6.5416666666666661</v>
      </c>
      <c r="W27" s="383">
        <f t="shared" si="1"/>
        <v>5.75</v>
      </c>
      <c r="X27" s="383">
        <f t="shared" si="2"/>
        <v>0.79166666666666607</v>
      </c>
      <c r="Y27" s="383">
        <f t="shared" si="3"/>
        <v>5.25</v>
      </c>
      <c r="Z27" s="383">
        <f t="shared" si="4"/>
        <v>5.2916666666666661</v>
      </c>
      <c r="AA27" s="383">
        <f t="shared" si="5"/>
        <v>-4.1666666666666075E-2</v>
      </c>
      <c r="AB27" s="391">
        <f t="shared" si="6"/>
        <v>0.875</v>
      </c>
      <c r="AC27" s="393">
        <f t="shared" si="7"/>
        <v>0.375</v>
      </c>
    </row>
    <row r="28" spans="1:29">
      <c r="M28" s="49">
        <f>AVERAGE(M4:M27)</f>
        <v>6.0710227272727266</v>
      </c>
      <c r="N28" s="49">
        <f t="shared" ref="N28:X28" si="8">AVERAGE(N4:N27)</f>
        <v>5.8727904040404058</v>
      </c>
      <c r="O28" s="49">
        <f t="shared" si="8"/>
        <v>5.0536616161616168</v>
      </c>
      <c r="P28" s="49">
        <f t="shared" si="8"/>
        <v>4.8172348484848495</v>
      </c>
      <c r="Q28" s="49">
        <f t="shared" si="8"/>
        <v>5.4172979797979792</v>
      </c>
      <c r="R28" s="49">
        <f t="shared" si="8"/>
        <v>5.3506944444444455</v>
      </c>
      <c r="S28" s="49">
        <f t="shared" si="8"/>
        <v>4.9289772727272734</v>
      </c>
      <c r="T28" s="49">
        <f t="shared" si="8"/>
        <v>4.8784722222222223</v>
      </c>
      <c r="U28" s="49"/>
      <c r="V28" s="49">
        <f t="shared" si="8"/>
        <v>5.9719065656565666</v>
      </c>
      <c r="W28" s="49">
        <f t="shared" si="8"/>
        <v>4.9354482323232327</v>
      </c>
      <c r="X28" s="49">
        <f t="shared" si="8"/>
        <v>1.0364583333333333</v>
      </c>
      <c r="Y28" s="49">
        <f t="shared" ref="Y28" si="9">AVERAGE(Y4:Y27)</f>
        <v>5.383996212121211</v>
      </c>
      <c r="Z28" s="49">
        <f t="shared" ref="Z28" si="10">AVERAGE(Z4:Z27)</f>
        <v>4.9037247474747483</v>
      </c>
      <c r="AA28" s="49">
        <f t="shared" ref="AA28" si="11">AVERAGE(AA4:AA27)</f>
        <v>0.48027146464646475</v>
      </c>
      <c r="AB28" s="49">
        <f t="shared" ref="AB28:AC28" si="12">AVERAGE(AB4:AB27)</f>
        <v>0.30981691919191928</v>
      </c>
      <c r="AC28" s="49">
        <f t="shared" si="12"/>
        <v>0.75836489898989889</v>
      </c>
    </row>
    <row r="29" spans="1:29">
      <c r="M29"/>
    </row>
    <row r="30" spans="1:29">
      <c r="M30"/>
    </row>
    <row r="31" spans="1:29">
      <c r="M31"/>
    </row>
    <row r="32" spans="1:29">
      <c r="M32"/>
    </row>
    <row r="33" spans="13:13">
      <c r="M33"/>
    </row>
    <row r="34" spans="13:13">
      <c r="M34"/>
    </row>
    <row r="35" spans="13:13">
      <c r="M35"/>
    </row>
    <row r="36" spans="13:13">
      <c r="M36"/>
    </row>
    <row r="37" spans="13:13">
      <c r="M37"/>
    </row>
    <row r="38" spans="13:13">
      <c r="M38"/>
    </row>
    <row r="39" spans="13:13">
      <c r="M39"/>
    </row>
    <row r="40" spans="13:13">
      <c r="M40"/>
    </row>
    <row r="41" spans="13:13">
      <c r="M41"/>
    </row>
    <row r="42" spans="13:13">
      <c r="M42"/>
    </row>
    <row r="43" spans="13:13">
      <c r="M43"/>
    </row>
    <row r="44" spans="13:13">
      <c r="M44"/>
    </row>
    <row r="45" spans="13:13">
      <c r="M45"/>
    </row>
    <row r="46" spans="13:13">
      <c r="M46"/>
    </row>
    <row r="47" spans="13:13">
      <c r="M47"/>
    </row>
    <row r="48" spans="13:13">
      <c r="M48"/>
    </row>
    <row r="49" spans="13:13">
      <c r="M49"/>
    </row>
    <row r="50" spans="13:13">
      <c r="M50"/>
    </row>
    <row r="51" spans="13:13">
      <c r="M51"/>
    </row>
    <row r="52" spans="13:13">
      <c r="M52"/>
    </row>
    <row r="53" spans="13:13">
      <c r="M53"/>
    </row>
    <row r="54" spans="13:13">
      <c r="M54"/>
    </row>
    <row r="55" spans="13:13">
      <c r="M55"/>
    </row>
    <row r="56" spans="13:13">
      <c r="M56"/>
    </row>
    <row r="57" spans="13:13">
      <c r="M57"/>
    </row>
    <row r="58" spans="13:13">
      <c r="M58"/>
    </row>
    <row r="59" spans="13:13">
      <c r="M59"/>
    </row>
    <row r="60" spans="13:13">
      <c r="M60"/>
    </row>
    <row r="61" spans="13:13">
      <c r="M61"/>
    </row>
    <row r="62" spans="13:13">
      <c r="M62"/>
    </row>
    <row r="63" spans="13:13">
      <c r="M63"/>
    </row>
    <row r="64" spans="13:13">
      <c r="M64"/>
    </row>
    <row r="65" spans="13:13">
      <c r="M65"/>
    </row>
    <row r="66" spans="13:13">
      <c r="M66"/>
    </row>
    <row r="67" spans="13:13">
      <c r="M67"/>
    </row>
    <row r="68" spans="13:13">
      <c r="M68"/>
    </row>
    <row r="69" spans="13:13">
      <c r="M69"/>
    </row>
    <row r="70" spans="13:13">
      <c r="M70"/>
    </row>
    <row r="71" spans="13:13">
      <c r="M71"/>
    </row>
    <row r="72" spans="13:13">
      <c r="M72"/>
    </row>
    <row r="73" spans="13:13">
      <c r="M73"/>
    </row>
    <row r="74" spans="13:13">
      <c r="M74"/>
    </row>
    <row r="75" spans="13:13">
      <c r="M75"/>
    </row>
    <row r="76" spans="13:13">
      <c r="M76"/>
    </row>
    <row r="77" spans="13:13">
      <c r="M77"/>
    </row>
    <row r="78" spans="13:13">
      <c r="M78"/>
    </row>
    <row r="79" spans="13:13">
      <c r="M79"/>
    </row>
    <row r="80" spans="13:13">
      <c r="M80"/>
    </row>
    <row r="81" spans="13:13">
      <c r="M81"/>
    </row>
    <row r="82" spans="13:13">
      <c r="M82"/>
    </row>
    <row r="83" spans="13:13">
      <c r="M83"/>
    </row>
    <row r="84" spans="13:13">
      <c r="M84"/>
    </row>
    <row r="85" spans="13:13">
      <c r="M85"/>
    </row>
    <row r="86" spans="13:13">
      <c r="M86"/>
    </row>
    <row r="87" spans="13:13">
      <c r="M87"/>
    </row>
    <row r="88" spans="13:13">
      <c r="M88"/>
    </row>
    <row r="89" spans="13:13">
      <c r="M89"/>
    </row>
    <row r="90" spans="13:13">
      <c r="M90"/>
    </row>
    <row r="91" spans="13:13">
      <c r="M91"/>
    </row>
    <row r="92" spans="13:13">
      <c r="M92"/>
    </row>
    <row r="93" spans="13:13">
      <c r="M93"/>
    </row>
    <row r="94" spans="13:13">
      <c r="M94"/>
    </row>
    <row r="95" spans="13:13">
      <c r="M95"/>
    </row>
    <row r="96" spans="13:13">
      <c r="M96"/>
    </row>
    <row r="97" spans="13:13">
      <c r="M97"/>
    </row>
    <row r="98" spans="13:13">
      <c r="M98"/>
    </row>
    <row r="99" spans="13:13">
      <c r="M99"/>
    </row>
    <row r="100" spans="13:13">
      <c r="M100"/>
    </row>
    <row r="101" spans="13:13">
      <c r="M101"/>
    </row>
    <row r="102" spans="13:13">
      <c r="M102"/>
    </row>
    <row r="103" spans="13:13">
      <c r="M103"/>
    </row>
    <row r="104" spans="13:13">
      <c r="M104"/>
    </row>
    <row r="105" spans="13:13">
      <c r="M105"/>
    </row>
    <row r="106" spans="13:13">
      <c r="M106"/>
    </row>
    <row r="107" spans="13:13">
      <c r="M107"/>
    </row>
    <row r="108" spans="13:13">
      <c r="M108"/>
    </row>
    <row r="109" spans="13:13">
      <c r="M109"/>
    </row>
    <row r="110" spans="13:13">
      <c r="M110"/>
    </row>
    <row r="111" spans="13:13">
      <c r="M111"/>
    </row>
    <row r="112" spans="13:13">
      <c r="M112"/>
    </row>
    <row r="113" spans="13:13">
      <c r="M113"/>
    </row>
    <row r="114" spans="13:13">
      <c r="M114"/>
    </row>
    <row r="115" spans="13:13">
      <c r="M115"/>
    </row>
    <row r="116" spans="13:13">
      <c r="M116"/>
    </row>
    <row r="117" spans="13:13">
      <c r="M117"/>
    </row>
    <row r="118" spans="13:13">
      <c r="M118"/>
    </row>
    <row r="119" spans="13:13">
      <c r="M119"/>
    </row>
    <row r="120" spans="13:13">
      <c r="M120"/>
    </row>
    <row r="121" spans="13:13">
      <c r="M121"/>
    </row>
    <row r="122" spans="13:13">
      <c r="M122"/>
    </row>
    <row r="123" spans="13:13">
      <c r="M123"/>
    </row>
    <row r="124" spans="13:13">
      <c r="M124"/>
    </row>
    <row r="125" spans="13:13">
      <c r="M125"/>
    </row>
    <row r="126" spans="13:13">
      <c r="M126"/>
    </row>
    <row r="127" spans="13:13">
      <c r="M127"/>
    </row>
    <row r="128" spans="13:13">
      <c r="M128"/>
    </row>
    <row r="129" spans="13:13">
      <c r="M129"/>
    </row>
    <row r="130" spans="13:13">
      <c r="M130"/>
    </row>
    <row r="131" spans="13:13">
      <c r="M131"/>
    </row>
    <row r="132" spans="13:13">
      <c r="M132"/>
    </row>
    <row r="133" spans="13:13">
      <c r="M133"/>
    </row>
    <row r="134" spans="13:13">
      <c r="M134"/>
    </row>
    <row r="135" spans="13:13">
      <c r="M135"/>
    </row>
    <row r="136" spans="13:13">
      <c r="M136"/>
    </row>
    <row r="137" spans="13:13">
      <c r="M137"/>
    </row>
    <row r="138" spans="13:13">
      <c r="M138"/>
    </row>
    <row r="139" spans="13:13">
      <c r="M139"/>
    </row>
    <row r="140" spans="13:13">
      <c r="M140"/>
    </row>
    <row r="141" spans="13:13">
      <c r="M141"/>
    </row>
    <row r="142" spans="13:13">
      <c r="M142"/>
    </row>
    <row r="143" spans="13:13">
      <c r="M143"/>
    </row>
    <row r="144" spans="13:13">
      <c r="M144"/>
    </row>
    <row r="145" spans="1:13">
      <c r="M145"/>
    </row>
    <row r="146" spans="1:13">
      <c r="M146"/>
    </row>
    <row r="147" spans="1:13" ht="15">
      <c r="A147" s="245"/>
      <c r="C147" s="245"/>
      <c r="K147" s="378"/>
      <c r="L147" s="379"/>
      <c r="M147"/>
    </row>
    <row r="148" spans="1:13">
      <c r="M148"/>
    </row>
    <row r="149" spans="1:13">
      <c r="M149"/>
    </row>
    <row r="150" spans="1:13">
      <c r="M150"/>
    </row>
    <row r="151" spans="1:13">
      <c r="M151"/>
    </row>
    <row r="152" spans="1:13">
      <c r="M152"/>
    </row>
    <row r="153" spans="1:13">
      <c r="M153"/>
    </row>
    <row r="154" spans="1:13" ht="15">
      <c r="A154" s="245"/>
      <c r="C154" s="245"/>
      <c r="K154" s="376"/>
      <c r="L154" s="377"/>
      <c r="M154"/>
    </row>
    <row r="155" spans="1:13" ht="15">
      <c r="A155" s="245"/>
      <c r="C155" s="245"/>
      <c r="K155" s="378"/>
      <c r="L155" s="379"/>
      <c r="M155"/>
    </row>
    <row r="156" spans="1:13">
      <c r="M156"/>
    </row>
    <row r="157" spans="1:13">
      <c r="M157"/>
    </row>
    <row r="158" spans="1:13">
      <c r="M158"/>
    </row>
    <row r="159" spans="1:13">
      <c r="M159"/>
    </row>
    <row r="160" spans="1:13">
      <c r="M160"/>
    </row>
    <row r="161" spans="1:13" ht="15">
      <c r="A161" s="245"/>
      <c r="C161" s="245"/>
      <c r="K161" s="376"/>
      <c r="L161" s="377"/>
      <c r="M161"/>
    </row>
    <row r="162" spans="1:13" ht="15">
      <c r="A162" s="245"/>
      <c r="C162" s="245"/>
      <c r="K162" s="376"/>
      <c r="L162" s="377"/>
      <c r="M162"/>
    </row>
    <row r="163" spans="1:13" ht="15">
      <c r="A163" s="245"/>
      <c r="C163" s="245"/>
      <c r="K163" s="378"/>
      <c r="L163" s="379"/>
      <c r="M163"/>
    </row>
    <row r="164" spans="1:13">
      <c r="M164"/>
    </row>
    <row r="165" spans="1:13">
      <c r="M165"/>
    </row>
    <row r="166" spans="1:13">
      <c r="M166"/>
    </row>
    <row r="167" spans="1:13">
      <c r="M167"/>
    </row>
    <row r="168" spans="1:13" ht="15">
      <c r="A168" s="245"/>
      <c r="C168" s="245"/>
      <c r="K168" s="376"/>
      <c r="L168" s="377"/>
      <c r="M168"/>
    </row>
    <row r="169" spans="1:13" ht="15">
      <c r="A169" s="245"/>
      <c r="C169" s="245"/>
      <c r="K169" s="376"/>
      <c r="L169" s="377"/>
      <c r="M169"/>
    </row>
    <row r="170" spans="1:13" ht="15">
      <c r="A170" s="245"/>
      <c r="C170" s="245"/>
      <c r="K170" s="376"/>
      <c r="L170" s="377"/>
      <c r="M170"/>
    </row>
    <row r="171" spans="1:13" ht="15">
      <c r="A171" s="245"/>
      <c r="C171" s="245"/>
      <c r="K171" s="378"/>
      <c r="L171" s="379"/>
      <c r="M171"/>
    </row>
    <row r="172" spans="1:13">
      <c r="M172"/>
    </row>
    <row r="173" spans="1:13">
      <c r="M173"/>
    </row>
    <row r="174" spans="1:13">
      <c r="M174"/>
    </row>
    <row r="175" spans="1:13" ht="15">
      <c r="A175" s="245"/>
      <c r="C175" s="245"/>
      <c r="K175" s="376"/>
      <c r="L175" s="377"/>
      <c r="M175"/>
    </row>
    <row r="176" spans="1:13" ht="15">
      <c r="A176" s="245"/>
      <c r="C176" s="245"/>
      <c r="K176" s="376"/>
      <c r="L176" s="377"/>
      <c r="M176"/>
    </row>
    <row r="177" spans="1:13" ht="15">
      <c r="A177" s="245"/>
      <c r="C177" s="245"/>
      <c r="K177" s="376"/>
      <c r="L177" s="377"/>
      <c r="M177"/>
    </row>
    <row r="178" spans="1:13" ht="15">
      <c r="A178" s="245"/>
      <c r="C178" s="245"/>
      <c r="K178" s="376"/>
      <c r="L178" s="377"/>
      <c r="M178"/>
    </row>
    <row r="179" spans="1:13" ht="15">
      <c r="A179" s="245"/>
      <c r="C179" s="245"/>
      <c r="K179" s="378"/>
      <c r="L179" s="379"/>
      <c r="M179"/>
    </row>
    <row r="180" spans="1:13">
      <c r="M180"/>
    </row>
    <row r="181" spans="1:13">
      <c r="M181"/>
    </row>
    <row r="182" spans="1:13" ht="15">
      <c r="A182" s="245"/>
      <c r="C182" s="245"/>
      <c r="K182" s="376"/>
      <c r="L182" s="377"/>
      <c r="M182"/>
    </row>
    <row r="183" spans="1:13" ht="15">
      <c r="A183" s="245"/>
      <c r="C183" s="245"/>
      <c r="K183" s="376"/>
      <c r="L183" s="377"/>
      <c r="M183"/>
    </row>
    <row r="184" spans="1:13" ht="15">
      <c r="A184" s="245"/>
      <c r="C184" s="245"/>
      <c r="K184" s="376"/>
      <c r="L184" s="377"/>
      <c r="M184"/>
    </row>
    <row r="185" spans="1:13" ht="15">
      <c r="A185" s="245"/>
      <c r="C185" s="245"/>
      <c r="K185" s="376"/>
      <c r="L185" s="377"/>
      <c r="M185"/>
    </row>
    <row r="186" spans="1:13" ht="15">
      <c r="A186" s="245"/>
      <c r="C186" s="245"/>
      <c r="K186" s="376"/>
      <c r="L186" s="377"/>
      <c r="M186"/>
    </row>
    <row r="187" spans="1:13" ht="15">
      <c r="A187" s="245"/>
      <c r="C187" s="245"/>
      <c r="K187" s="378"/>
      <c r="L187" s="379"/>
      <c r="M187"/>
    </row>
    <row r="188" spans="1:13">
      <c r="M188"/>
    </row>
    <row r="189" spans="1:13" ht="15">
      <c r="A189" s="245"/>
      <c r="C189" s="245"/>
      <c r="K189" s="376"/>
      <c r="L189" s="377"/>
      <c r="M189"/>
    </row>
    <row r="190" spans="1:13" ht="15">
      <c r="A190" s="245"/>
      <c r="C190" s="245"/>
      <c r="K190" s="376"/>
      <c r="L190" s="377"/>
      <c r="M190"/>
    </row>
    <row r="191" spans="1:13" ht="15">
      <c r="A191" s="245"/>
      <c r="C191" s="245"/>
      <c r="K191" s="376"/>
      <c r="L191" s="377"/>
      <c r="M191"/>
    </row>
    <row r="192" spans="1:13" ht="15">
      <c r="A192" s="245"/>
      <c r="C192" s="245"/>
      <c r="K192" s="376"/>
      <c r="L192" s="377"/>
      <c r="M192"/>
    </row>
    <row r="193" spans="1:13" ht="15">
      <c r="A193" s="245"/>
      <c r="C193" s="245"/>
      <c r="K193" s="376"/>
      <c r="L193" s="377"/>
      <c r="M193"/>
    </row>
    <row r="194" spans="1:13" ht="15">
      <c r="A194" s="245"/>
      <c r="C194" s="245"/>
      <c r="K194" s="376"/>
      <c r="L194" s="377"/>
      <c r="M194"/>
    </row>
    <row r="195" spans="1:13" ht="15">
      <c r="A195" s="245"/>
      <c r="C195" s="245"/>
      <c r="K195" s="378"/>
      <c r="L195" s="379"/>
      <c r="M195"/>
    </row>
  </sheetData>
  <sortState ref="A4:AB195">
    <sortCondition ref="A4:A195"/>
    <sortCondition ref="B4:B195"/>
  </sortState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opLeftCell="E1" workbookViewId="0">
      <selection activeCell="J1" sqref="J1:AA3"/>
    </sheetView>
  </sheetViews>
  <sheetFormatPr baseColWidth="10" defaultRowHeight="13" x14ac:dyDescent="0"/>
  <cols>
    <col min="1" max="1" width="10.7109375" style="244"/>
    <col min="10" max="10" width="10.7109375" style="372"/>
  </cols>
  <sheetData>
    <row r="1" spans="1:26">
      <c r="J1" s="371" t="s">
        <v>1175</v>
      </c>
      <c r="Y1" s="387"/>
    </row>
    <row r="2" spans="1:26">
      <c r="J2" s="401" t="s">
        <v>1150</v>
      </c>
      <c r="K2" s="290"/>
      <c r="L2" s="290"/>
      <c r="M2" s="290"/>
      <c r="N2" s="291" t="s">
        <v>1151</v>
      </c>
      <c r="O2" s="290"/>
      <c r="P2" s="290"/>
      <c r="Q2" s="290"/>
      <c r="R2" s="290"/>
      <c r="S2" s="291" t="s">
        <v>1150</v>
      </c>
      <c r="T2" s="290"/>
      <c r="U2" s="291"/>
      <c r="V2" s="291" t="s">
        <v>1151</v>
      </c>
      <c r="W2" s="291"/>
      <c r="X2" s="385"/>
      <c r="Y2" s="388" t="s">
        <v>1177</v>
      </c>
      <c r="Z2" t="s">
        <v>1178</v>
      </c>
    </row>
    <row r="3" spans="1:26" ht="14" thickBot="1">
      <c r="J3" s="373" t="s">
        <v>420</v>
      </c>
      <c r="K3" s="305" t="s">
        <v>421</v>
      </c>
      <c r="L3" s="305" t="s">
        <v>226</v>
      </c>
      <c r="M3" s="305" t="s">
        <v>227</v>
      </c>
      <c r="N3" s="305" t="s">
        <v>420</v>
      </c>
      <c r="O3" s="305" t="s">
        <v>421</v>
      </c>
      <c r="P3" s="305" t="s">
        <v>226</v>
      </c>
      <c r="Q3" s="305" t="s">
        <v>227</v>
      </c>
      <c r="R3" s="305"/>
      <c r="S3" s="305" t="s">
        <v>1170</v>
      </c>
      <c r="T3" s="305" t="s">
        <v>671</v>
      </c>
      <c r="U3" s="309" t="s">
        <v>1171</v>
      </c>
      <c r="V3" s="305" t="s">
        <v>1170</v>
      </c>
      <c r="W3" s="305" t="s">
        <v>671</v>
      </c>
      <c r="X3" s="386" t="s">
        <v>1171</v>
      </c>
      <c r="Y3" s="389"/>
      <c r="Z3" s="392"/>
    </row>
    <row r="4" spans="1:26">
      <c r="A4" s="244">
        <v>1</v>
      </c>
      <c r="B4" s="18" t="s">
        <v>324</v>
      </c>
      <c r="C4" s="18" t="s">
        <v>576</v>
      </c>
      <c r="D4" s="18" t="s">
        <v>325</v>
      </c>
      <c r="E4" s="18" t="s">
        <v>326</v>
      </c>
      <c r="F4" s="18" t="s">
        <v>327</v>
      </c>
      <c r="G4" s="18" t="s">
        <v>325</v>
      </c>
      <c r="H4" s="18" t="s">
        <v>328</v>
      </c>
      <c r="I4" s="18" t="s">
        <v>329</v>
      </c>
      <c r="J4" s="243">
        <v>5.0625</v>
      </c>
      <c r="K4" s="49">
        <v>5.875</v>
      </c>
      <c r="L4" s="49">
        <v>5.25</v>
      </c>
      <c r="M4" s="49">
        <v>5.5625</v>
      </c>
      <c r="S4" s="49">
        <f>AVERAGE(J4,K4)</f>
        <v>5.46875</v>
      </c>
      <c r="T4" s="49">
        <f>AVERAGE(L4,M4)</f>
        <v>5.40625</v>
      </c>
      <c r="U4" s="49">
        <f>S4-T4</f>
        <v>6.25E-2</v>
      </c>
    </row>
    <row r="5" spans="1:26">
      <c r="A5" s="244">
        <v>2</v>
      </c>
      <c r="B5" s="21" t="s">
        <v>299</v>
      </c>
      <c r="C5" s="21" t="s">
        <v>577</v>
      </c>
      <c r="D5" s="21" t="s">
        <v>77</v>
      </c>
      <c r="E5" s="21" t="s">
        <v>78</v>
      </c>
      <c r="F5" s="21" t="s">
        <v>242</v>
      </c>
      <c r="G5" s="21" t="s">
        <v>77</v>
      </c>
      <c r="H5" s="21" t="s">
        <v>243</v>
      </c>
      <c r="I5" s="21" t="s">
        <v>244</v>
      </c>
      <c r="J5" s="243">
        <v>3.875</v>
      </c>
      <c r="K5" s="49">
        <v>5</v>
      </c>
      <c r="L5" s="49">
        <v>5.9375</v>
      </c>
      <c r="M5" s="49">
        <v>5.4375</v>
      </c>
      <c r="S5" s="49">
        <f t="shared" ref="S5:S27" si="0">AVERAGE(J5,K5)</f>
        <v>4.4375</v>
      </c>
      <c r="T5" s="49">
        <f t="shared" ref="T5:T27" si="1">AVERAGE(L5,M5)</f>
        <v>5.6875</v>
      </c>
      <c r="U5" s="49">
        <f t="shared" ref="U5:U27" si="2">S5-T5</f>
        <v>-1.25</v>
      </c>
    </row>
    <row r="6" spans="1:26">
      <c r="A6" s="244">
        <v>3</v>
      </c>
      <c r="B6" s="96" t="s">
        <v>370</v>
      </c>
      <c r="C6" s="21" t="s">
        <v>477</v>
      </c>
      <c r="D6" s="21" t="s">
        <v>371</v>
      </c>
      <c r="E6" s="21" t="s">
        <v>372</v>
      </c>
      <c r="F6" s="21" t="s">
        <v>373</v>
      </c>
      <c r="G6" s="21" t="s">
        <v>371</v>
      </c>
      <c r="H6" s="21" t="s">
        <v>374</v>
      </c>
      <c r="I6" s="21" t="s">
        <v>375</v>
      </c>
      <c r="J6" s="243">
        <v>4.5625</v>
      </c>
      <c r="K6" s="49">
        <v>4.5625</v>
      </c>
      <c r="L6" s="49">
        <v>6</v>
      </c>
      <c r="M6" s="49">
        <v>5.4375</v>
      </c>
      <c r="S6" s="49">
        <f t="shared" si="0"/>
        <v>4.5625</v>
      </c>
      <c r="T6" s="49">
        <f t="shared" si="1"/>
        <v>5.71875</v>
      </c>
      <c r="U6" s="49">
        <f t="shared" si="2"/>
        <v>-1.15625</v>
      </c>
    </row>
    <row r="7" spans="1:26">
      <c r="A7" s="244">
        <v>4</v>
      </c>
      <c r="B7" s="86" t="s">
        <v>330</v>
      </c>
      <c r="C7" s="97" t="s">
        <v>500</v>
      </c>
      <c r="D7" s="97" t="s">
        <v>501</v>
      </c>
      <c r="E7" s="97" t="s">
        <v>502</v>
      </c>
      <c r="F7" s="97" t="s">
        <v>503</v>
      </c>
      <c r="G7" s="97" t="s">
        <v>337</v>
      </c>
      <c r="H7" s="97" t="s">
        <v>338</v>
      </c>
      <c r="I7" s="97" t="s">
        <v>505</v>
      </c>
      <c r="J7" s="243">
        <v>4.6875</v>
      </c>
      <c r="K7" s="49">
        <v>5.9375</v>
      </c>
      <c r="L7" s="49">
        <v>5.9375</v>
      </c>
      <c r="M7" s="49">
        <v>5.0625</v>
      </c>
      <c r="S7" s="49">
        <f t="shared" si="0"/>
        <v>5.3125</v>
      </c>
      <c r="T7" s="49">
        <f t="shared" si="1"/>
        <v>5.5</v>
      </c>
      <c r="U7" s="49">
        <f t="shared" si="2"/>
        <v>-0.1875</v>
      </c>
    </row>
    <row r="8" spans="1:26">
      <c r="A8" s="244">
        <v>5</v>
      </c>
      <c r="B8" s="108" t="s">
        <v>382</v>
      </c>
      <c r="C8" s="108" t="s">
        <v>577</v>
      </c>
      <c r="D8" s="108" t="s">
        <v>426</v>
      </c>
      <c r="E8" s="108" t="s">
        <v>383</v>
      </c>
      <c r="F8" s="108" t="s">
        <v>384</v>
      </c>
      <c r="G8" s="108" t="s">
        <v>426</v>
      </c>
      <c r="H8" s="108" t="s">
        <v>385</v>
      </c>
      <c r="I8" s="108" t="s">
        <v>323</v>
      </c>
      <c r="J8" s="243">
        <v>3.5</v>
      </c>
      <c r="K8" s="49">
        <v>4.125</v>
      </c>
      <c r="L8" s="49">
        <v>5.8125</v>
      </c>
      <c r="M8" s="49">
        <v>5.5625</v>
      </c>
      <c r="S8" s="49">
        <f t="shared" si="0"/>
        <v>3.8125</v>
      </c>
      <c r="T8" s="49">
        <f t="shared" si="1"/>
        <v>5.6875</v>
      </c>
      <c r="U8" s="49">
        <f t="shared" si="2"/>
        <v>-1.875</v>
      </c>
    </row>
    <row r="9" spans="1:26">
      <c r="A9" s="244">
        <v>6</v>
      </c>
      <c r="B9" s="18" t="s">
        <v>597</v>
      </c>
      <c r="C9" s="18" t="s">
        <v>577</v>
      </c>
      <c r="D9" s="18" t="s">
        <v>394</v>
      </c>
      <c r="E9" s="18" t="s">
        <v>392</v>
      </c>
      <c r="F9" s="18" t="s">
        <v>393</v>
      </c>
      <c r="G9" s="18" t="s">
        <v>394</v>
      </c>
      <c r="H9" s="18" t="s">
        <v>395</v>
      </c>
      <c r="I9" s="18" t="s">
        <v>396</v>
      </c>
      <c r="J9" s="243">
        <v>3.9375</v>
      </c>
      <c r="K9" s="49">
        <v>4.75</v>
      </c>
      <c r="L9" s="49">
        <v>4.7333333333333334</v>
      </c>
      <c r="M9" s="49">
        <v>5.0625</v>
      </c>
      <c r="S9" s="49">
        <f t="shared" si="0"/>
        <v>4.34375</v>
      </c>
      <c r="T9" s="49">
        <f t="shared" si="1"/>
        <v>4.8979166666666671</v>
      </c>
      <c r="U9" s="49">
        <f t="shared" si="2"/>
        <v>-0.55416666666666714</v>
      </c>
    </row>
    <row r="10" spans="1:26">
      <c r="A10" s="244">
        <v>7</v>
      </c>
      <c r="B10" s="21" t="s">
        <v>72</v>
      </c>
      <c r="C10" s="21" t="s">
        <v>576</v>
      </c>
      <c r="D10" s="21" t="s">
        <v>438</v>
      </c>
      <c r="E10" s="21" t="s">
        <v>73</v>
      </c>
      <c r="F10" s="21" t="s">
        <v>74</v>
      </c>
      <c r="G10" s="21" t="s">
        <v>438</v>
      </c>
      <c r="H10" s="21" t="s">
        <v>75</v>
      </c>
      <c r="I10" s="21" t="s">
        <v>76</v>
      </c>
      <c r="J10" s="243">
        <v>4.875</v>
      </c>
      <c r="K10" s="49">
        <v>6</v>
      </c>
      <c r="L10" s="49">
        <v>6.625</v>
      </c>
      <c r="M10" s="49">
        <v>5.8</v>
      </c>
      <c r="S10" s="49">
        <f t="shared" si="0"/>
        <v>5.4375</v>
      </c>
      <c r="T10" s="49">
        <f t="shared" si="1"/>
        <v>6.2125000000000004</v>
      </c>
      <c r="U10" s="49">
        <f t="shared" si="2"/>
        <v>-0.77500000000000036</v>
      </c>
    </row>
    <row r="11" spans="1:26">
      <c r="A11" s="244">
        <v>8</v>
      </c>
      <c r="B11" s="21" t="s">
        <v>361</v>
      </c>
      <c r="C11" s="21" t="s">
        <v>500</v>
      </c>
      <c r="D11" s="21" t="s">
        <v>520</v>
      </c>
      <c r="E11" s="21" t="s">
        <v>521</v>
      </c>
      <c r="F11" s="21" t="s">
        <v>362</v>
      </c>
      <c r="G11" s="21" t="s">
        <v>188</v>
      </c>
      <c r="H11" s="21" t="s">
        <v>189</v>
      </c>
      <c r="I11" s="21" t="s">
        <v>190</v>
      </c>
      <c r="J11" s="243">
        <v>3.8125</v>
      </c>
      <c r="K11" s="49">
        <v>4.625</v>
      </c>
      <c r="L11" s="49">
        <v>5.5625</v>
      </c>
      <c r="M11" s="49">
        <v>5.375</v>
      </c>
      <c r="S11" s="49">
        <f t="shared" si="0"/>
        <v>4.21875</v>
      </c>
      <c r="T11" s="49">
        <f t="shared" si="1"/>
        <v>5.46875</v>
      </c>
      <c r="U11" s="49">
        <f t="shared" si="2"/>
        <v>-1.25</v>
      </c>
    </row>
    <row r="12" spans="1:26">
      <c r="A12" s="244">
        <v>9</v>
      </c>
      <c r="B12" s="21" t="s">
        <v>532</v>
      </c>
      <c r="C12" s="21" t="s">
        <v>477</v>
      </c>
      <c r="D12" s="21" t="s">
        <v>533</v>
      </c>
      <c r="E12" s="21" t="s">
        <v>534</v>
      </c>
      <c r="F12" s="21" t="s">
        <v>535</v>
      </c>
      <c r="G12" s="21" t="s">
        <v>533</v>
      </c>
      <c r="H12" s="21" t="s">
        <v>536</v>
      </c>
      <c r="I12" s="21" t="s">
        <v>566</v>
      </c>
      <c r="J12" s="243">
        <v>4.5625</v>
      </c>
      <c r="K12" s="49">
        <v>5.4375</v>
      </c>
      <c r="L12" s="49">
        <v>4.3125</v>
      </c>
      <c r="M12" s="49">
        <v>5.125</v>
      </c>
      <c r="S12" s="49">
        <f t="shared" si="0"/>
        <v>5</v>
      </c>
      <c r="T12" s="49">
        <f t="shared" si="1"/>
        <v>4.71875</v>
      </c>
      <c r="U12" s="49">
        <f t="shared" si="2"/>
        <v>0.28125</v>
      </c>
    </row>
    <row r="13" spans="1:26">
      <c r="A13" s="244">
        <v>10</v>
      </c>
      <c r="B13" s="21" t="s">
        <v>298</v>
      </c>
      <c r="C13" s="21" t="s">
        <v>344</v>
      </c>
      <c r="D13" s="21" t="s">
        <v>345</v>
      </c>
      <c r="E13" s="21" t="s">
        <v>346</v>
      </c>
      <c r="F13" s="21" t="s">
        <v>347</v>
      </c>
      <c r="G13" s="21" t="s">
        <v>345</v>
      </c>
      <c r="H13" s="21" t="s">
        <v>348</v>
      </c>
      <c r="I13" s="21" t="s">
        <v>264</v>
      </c>
      <c r="J13" s="243">
        <v>3.6875</v>
      </c>
      <c r="K13" s="49">
        <v>4.4375</v>
      </c>
      <c r="L13" s="49">
        <v>5.4375</v>
      </c>
      <c r="M13" s="49">
        <v>5.4375</v>
      </c>
      <c r="S13" s="49">
        <f t="shared" si="0"/>
        <v>4.0625</v>
      </c>
      <c r="T13" s="49">
        <f t="shared" si="1"/>
        <v>5.4375</v>
      </c>
      <c r="U13" s="49">
        <f t="shared" si="2"/>
        <v>-1.375</v>
      </c>
    </row>
    <row r="14" spans="1:26">
      <c r="A14" s="244">
        <v>11</v>
      </c>
      <c r="B14" s="21" t="s">
        <v>248</v>
      </c>
      <c r="C14" s="21" t="s">
        <v>577</v>
      </c>
      <c r="D14" s="21" t="s">
        <v>249</v>
      </c>
      <c r="E14" s="21" t="s">
        <v>250</v>
      </c>
      <c r="F14" s="21" t="s">
        <v>251</v>
      </c>
      <c r="G14" s="21" t="s">
        <v>252</v>
      </c>
      <c r="H14" s="21" t="s">
        <v>253</v>
      </c>
      <c r="I14" s="21" t="s">
        <v>254</v>
      </c>
      <c r="J14" s="243">
        <v>3.0625</v>
      </c>
      <c r="K14" s="49">
        <v>4.5</v>
      </c>
      <c r="L14" s="49">
        <v>6.0625</v>
      </c>
      <c r="M14" s="49">
        <v>5.0625</v>
      </c>
      <c r="S14" s="49">
        <f t="shared" si="0"/>
        <v>3.78125</v>
      </c>
      <c r="T14" s="49">
        <f t="shared" si="1"/>
        <v>5.5625</v>
      </c>
      <c r="U14" s="49">
        <f t="shared" si="2"/>
        <v>-1.78125</v>
      </c>
    </row>
    <row r="15" spans="1:26">
      <c r="A15" s="244">
        <v>12</v>
      </c>
      <c r="B15" s="21" t="s">
        <v>255</v>
      </c>
      <c r="C15" s="21" t="s">
        <v>577</v>
      </c>
      <c r="D15" s="21" t="s">
        <v>428</v>
      </c>
      <c r="E15" s="21" t="s">
        <v>429</v>
      </c>
      <c r="F15" s="21" t="s">
        <v>430</v>
      </c>
      <c r="G15" s="21" t="s">
        <v>428</v>
      </c>
      <c r="H15" s="21" t="s">
        <v>431</v>
      </c>
      <c r="I15" s="21" t="s">
        <v>432</v>
      </c>
      <c r="J15" s="243">
        <v>3.625</v>
      </c>
      <c r="K15" s="49">
        <v>4.625</v>
      </c>
      <c r="L15" s="49">
        <v>6.25</v>
      </c>
      <c r="M15" s="49">
        <v>5.5</v>
      </c>
      <c r="S15" s="49">
        <f t="shared" si="0"/>
        <v>4.125</v>
      </c>
      <c r="T15" s="49">
        <f t="shared" si="1"/>
        <v>5.875</v>
      </c>
      <c r="U15" s="49">
        <f t="shared" si="2"/>
        <v>-1.75</v>
      </c>
    </row>
    <row r="16" spans="1:26">
      <c r="A16" s="244">
        <v>13</v>
      </c>
      <c r="B16" s="21" t="s">
        <v>367</v>
      </c>
      <c r="C16" s="21" t="s">
        <v>577</v>
      </c>
      <c r="D16" s="21" t="s">
        <v>368</v>
      </c>
      <c r="E16" s="21" t="s">
        <v>111</v>
      </c>
      <c r="F16" s="21" t="s">
        <v>369</v>
      </c>
      <c r="G16" s="21" t="s">
        <v>368</v>
      </c>
      <c r="H16" s="21" t="s">
        <v>239</v>
      </c>
      <c r="I16" s="21" t="s">
        <v>522</v>
      </c>
      <c r="J16" s="243">
        <v>4.75</v>
      </c>
      <c r="K16" s="49">
        <v>5.8125</v>
      </c>
      <c r="L16" s="49">
        <v>6.125</v>
      </c>
      <c r="M16" s="49">
        <v>5.875</v>
      </c>
      <c r="S16" s="49">
        <f t="shared" si="0"/>
        <v>5.28125</v>
      </c>
      <c r="T16" s="49">
        <f t="shared" si="1"/>
        <v>6</v>
      </c>
      <c r="U16" s="49">
        <f t="shared" si="2"/>
        <v>-0.71875</v>
      </c>
    </row>
    <row r="17" spans="1:21">
      <c r="A17" s="244">
        <v>14</v>
      </c>
      <c r="B17" s="21" t="s">
        <v>260</v>
      </c>
      <c r="C17" s="21" t="s">
        <v>261</v>
      </c>
      <c r="D17" s="21" t="s">
        <v>262</v>
      </c>
      <c r="E17" s="21" t="s">
        <v>263</v>
      </c>
      <c r="F17" s="21" t="s">
        <v>341</v>
      </c>
      <c r="G17" s="21" t="s">
        <v>262</v>
      </c>
      <c r="H17" s="21" t="s">
        <v>342</v>
      </c>
      <c r="I17" s="21" t="s">
        <v>343</v>
      </c>
      <c r="J17" s="243">
        <v>2.5625</v>
      </c>
      <c r="K17" s="49">
        <v>3.8125</v>
      </c>
      <c r="L17" s="49">
        <v>4.125</v>
      </c>
      <c r="M17" s="49">
        <v>3.9375</v>
      </c>
      <c r="S17" s="49">
        <f t="shared" si="0"/>
        <v>3.1875</v>
      </c>
      <c r="T17" s="49">
        <f t="shared" si="1"/>
        <v>4.03125</v>
      </c>
      <c r="U17" s="49">
        <f t="shared" si="2"/>
        <v>-0.84375</v>
      </c>
    </row>
    <row r="18" spans="1:21">
      <c r="A18" s="244">
        <v>15</v>
      </c>
      <c r="B18" s="21" t="s">
        <v>69</v>
      </c>
      <c r="C18" s="21" t="s">
        <v>477</v>
      </c>
      <c r="D18" s="21" t="s">
        <v>381</v>
      </c>
      <c r="E18" s="21" t="s">
        <v>410</v>
      </c>
      <c r="F18" s="21" t="s">
        <v>70</v>
      </c>
      <c r="G18" s="21" t="s">
        <v>381</v>
      </c>
      <c r="H18" s="21" t="s">
        <v>71</v>
      </c>
      <c r="I18" s="21" t="s">
        <v>559</v>
      </c>
      <c r="J18" s="243">
        <v>4.6875</v>
      </c>
      <c r="K18" s="49">
        <v>5.9375</v>
      </c>
      <c r="L18" s="49">
        <v>5.5625</v>
      </c>
      <c r="M18" s="49">
        <v>5.4666666666666668</v>
      </c>
      <c r="S18" s="49">
        <f t="shared" si="0"/>
        <v>5.3125</v>
      </c>
      <c r="T18" s="49">
        <f t="shared" si="1"/>
        <v>5.5145833333333334</v>
      </c>
      <c r="U18" s="49">
        <f t="shared" si="2"/>
        <v>-0.20208333333333339</v>
      </c>
    </row>
    <row r="19" spans="1:21">
      <c r="A19" s="244">
        <v>16</v>
      </c>
      <c r="B19" s="21" t="s">
        <v>516</v>
      </c>
      <c r="C19" s="21" t="s">
        <v>576</v>
      </c>
      <c r="D19" s="21" t="s">
        <v>238</v>
      </c>
      <c r="E19" s="21" t="s">
        <v>388</v>
      </c>
      <c r="F19" s="21" t="s">
        <v>389</v>
      </c>
      <c r="G19" s="21" t="s">
        <v>238</v>
      </c>
      <c r="H19" s="21" t="s">
        <v>309</v>
      </c>
      <c r="I19" s="21" t="s">
        <v>390</v>
      </c>
      <c r="J19" s="243">
        <v>3.2666666666666666</v>
      </c>
      <c r="K19" s="49">
        <v>3.4375</v>
      </c>
      <c r="L19" s="49">
        <v>4.875</v>
      </c>
      <c r="M19" s="49">
        <v>4.6875</v>
      </c>
      <c r="S19" s="49">
        <f t="shared" si="0"/>
        <v>3.3520833333333333</v>
      </c>
      <c r="T19" s="49">
        <f t="shared" si="1"/>
        <v>4.78125</v>
      </c>
      <c r="U19" s="49">
        <f t="shared" si="2"/>
        <v>-1.4291666666666667</v>
      </c>
    </row>
    <row r="20" spans="1:21">
      <c r="A20" s="244">
        <v>17</v>
      </c>
      <c r="B20" s="21" t="s">
        <v>135</v>
      </c>
      <c r="C20" s="21" t="s">
        <v>500</v>
      </c>
      <c r="D20" s="21" t="s">
        <v>136</v>
      </c>
      <c r="E20" s="21" t="s">
        <v>137</v>
      </c>
      <c r="F20" s="21" t="s">
        <v>138</v>
      </c>
      <c r="G20" s="21" t="s">
        <v>139</v>
      </c>
      <c r="H20" s="21" t="s">
        <v>140</v>
      </c>
      <c r="I20" s="21" t="s">
        <v>141</v>
      </c>
      <c r="J20" s="243">
        <v>3.8125</v>
      </c>
      <c r="K20" s="49">
        <v>5.6875</v>
      </c>
      <c r="L20" s="49">
        <v>5.8125</v>
      </c>
      <c r="M20" s="49">
        <v>4.8</v>
      </c>
      <c r="S20" s="49">
        <f t="shared" si="0"/>
        <v>4.75</v>
      </c>
      <c r="T20" s="49">
        <f t="shared" si="1"/>
        <v>5.3062500000000004</v>
      </c>
      <c r="U20" s="49">
        <f t="shared" si="2"/>
        <v>-0.55625000000000036</v>
      </c>
    </row>
    <row r="21" spans="1:21">
      <c r="A21" s="244">
        <v>18</v>
      </c>
      <c r="B21" s="21" t="s">
        <v>568</v>
      </c>
      <c r="C21" s="21" t="s">
        <v>477</v>
      </c>
      <c r="D21" s="21" t="s">
        <v>569</v>
      </c>
      <c r="E21" s="21" t="s">
        <v>570</v>
      </c>
      <c r="F21" s="21" t="s">
        <v>571</v>
      </c>
      <c r="G21" s="21" t="s">
        <v>569</v>
      </c>
      <c r="H21" s="21" t="s">
        <v>572</v>
      </c>
      <c r="I21" s="21" t="s">
        <v>573</v>
      </c>
      <c r="J21" s="243">
        <v>4.5</v>
      </c>
      <c r="K21" s="49">
        <v>4.375</v>
      </c>
      <c r="L21" s="49">
        <v>5.8666666666666663</v>
      </c>
      <c r="M21" s="49">
        <v>5.125</v>
      </c>
      <c r="S21" s="49">
        <f t="shared" si="0"/>
        <v>4.4375</v>
      </c>
      <c r="T21" s="49">
        <f t="shared" si="1"/>
        <v>5.4958333333333336</v>
      </c>
      <c r="U21" s="49">
        <f t="shared" si="2"/>
        <v>-1.0583333333333336</v>
      </c>
    </row>
    <row r="22" spans="1:21">
      <c r="A22" s="244">
        <v>19</v>
      </c>
      <c r="B22" s="21" t="s">
        <v>306</v>
      </c>
      <c r="C22" s="21" t="s">
        <v>576</v>
      </c>
      <c r="D22" s="21" t="s">
        <v>357</v>
      </c>
      <c r="E22" s="21" t="s">
        <v>386</v>
      </c>
      <c r="F22" s="21" t="s">
        <v>387</v>
      </c>
      <c r="G22" s="21" t="s">
        <v>357</v>
      </c>
      <c r="H22" s="21" t="s">
        <v>358</v>
      </c>
      <c r="I22" s="21" t="s">
        <v>359</v>
      </c>
      <c r="J22" s="243">
        <v>5.25</v>
      </c>
      <c r="K22" s="49">
        <v>6.2666666666666666</v>
      </c>
      <c r="L22" s="49">
        <v>5.5625</v>
      </c>
      <c r="M22" s="49">
        <v>5.625</v>
      </c>
      <c r="S22" s="49">
        <f t="shared" si="0"/>
        <v>5.7583333333333329</v>
      </c>
      <c r="T22" s="49">
        <f t="shared" si="1"/>
        <v>5.59375</v>
      </c>
      <c r="U22" s="49">
        <f t="shared" si="2"/>
        <v>0.16458333333333286</v>
      </c>
    </row>
    <row r="23" spans="1:21">
      <c r="A23" s="244">
        <v>20</v>
      </c>
      <c r="B23" s="21" t="s">
        <v>351</v>
      </c>
      <c r="C23" s="21" t="s">
        <v>576</v>
      </c>
      <c r="D23" s="21" t="s">
        <v>489</v>
      </c>
      <c r="E23" s="21" t="s">
        <v>488</v>
      </c>
      <c r="F23" s="21" t="s">
        <v>513</v>
      </c>
      <c r="G23" s="21" t="s">
        <v>489</v>
      </c>
      <c r="H23" s="21" t="s">
        <v>514</v>
      </c>
      <c r="I23" s="21" t="s">
        <v>515</v>
      </c>
      <c r="J23" s="243">
        <v>4.1875</v>
      </c>
      <c r="K23" s="49">
        <v>4.9375</v>
      </c>
      <c r="L23" s="49">
        <v>5.5625</v>
      </c>
      <c r="M23" s="49">
        <v>5</v>
      </c>
      <c r="S23" s="49">
        <f t="shared" si="0"/>
        <v>4.5625</v>
      </c>
      <c r="T23" s="49">
        <f t="shared" si="1"/>
        <v>5.28125</v>
      </c>
      <c r="U23" s="49">
        <f t="shared" si="2"/>
        <v>-0.71875</v>
      </c>
    </row>
    <row r="24" spans="1:21">
      <c r="A24" s="244">
        <v>21</v>
      </c>
      <c r="B24" s="21" t="s">
        <v>219</v>
      </c>
      <c r="C24" s="21" t="s">
        <v>477</v>
      </c>
      <c r="D24" s="21" t="s">
        <v>220</v>
      </c>
      <c r="E24" s="21" t="s">
        <v>221</v>
      </c>
      <c r="F24" s="21" t="s">
        <v>222</v>
      </c>
      <c r="G24" s="21" t="s">
        <v>64</v>
      </c>
      <c r="H24" s="21" t="s">
        <v>65</v>
      </c>
      <c r="I24" s="21" t="s">
        <v>66</v>
      </c>
      <c r="J24" s="243">
        <v>3.75</v>
      </c>
      <c r="K24" s="49">
        <v>5.1875</v>
      </c>
      <c r="L24" s="49">
        <v>4.6875</v>
      </c>
      <c r="M24" s="49">
        <v>3.5</v>
      </c>
      <c r="S24" s="49">
        <f t="shared" si="0"/>
        <v>4.46875</v>
      </c>
      <c r="T24" s="49">
        <f t="shared" si="1"/>
        <v>4.09375</v>
      </c>
      <c r="U24" s="49">
        <f t="shared" si="2"/>
        <v>0.375</v>
      </c>
    </row>
    <row r="25" spans="1:21">
      <c r="A25" s="244">
        <v>22</v>
      </c>
      <c r="B25" s="21" t="s">
        <v>567</v>
      </c>
      <c r="C25" s="21" t="s">
        <v>477</v>
      </c>
      <c r="D25" s="21" t="s">
        <v>433</v>
      </c>
      <c r="E25" s="21" t="s">
        <v>434</v>
      </c>
      <c r="F25" s="21" t="s">
        <v>435</v>
      </c>
      <c r="G25" s="21" t="s">
        <v>462</v>
      </c>
      <c r="H25" s="21" t="s">
        <v>69</v>
      </c>
      <c r="I25" s="21" t="s">
        <v>463</v>
      </c>
      <c r="J25" s="243">
        <v>5.0625</v>
      </c>
      <c r="K25" s="49">
        <v>5.6875</v>
      </c>
      <c r="L25" s="49">
        <v>5.9375</v>
      </c>
      <c r="M25" s="49">
        <v>5.3125</v>
      </c>
      <c r="O25" s="49"/>
      <c r="P25" s="49"/>
      <c r="S25" s="49">
        <f t="shared" si="0"/>
        <v>5.375</v>
      </c>
      <c r="T25" s="49">
        <f t="shared" si="1"/>
        <v>5.625</v>
      </c>
      <c r="U25" s="49">
        <f t="shared" si="2"/>
        <v>-0.25</v>
      </c>
    </row>
    <row r="26" spans="1:21">
      <c r="A26" s="244">
        <v>23</v>
      </c>
      <c r="B26" s="21" t="s">
        <v>133</v>
      </c>
      <c r="C26" s="21" t="s">
        <v>576</v>
      </c>
      <c r="D26" s="21" t="s">
        <v>354</v>
      </c>
      <c r="E26" s="21" t="s">
        <v>355</v>
      </c>
      <c r="F26" s="21" t="s">
        <v>356</v>
      </c>
      <c r="G26" s="21" t="s">
        <v>352</v>
      </c>
      <c r="H26" s="21" t="s">
        <v>349</v>
      </c>
      <c r="I26" s="21" t="s">
        <v>350</v>
      </c>
      <c r="J26" s="243">
        <v>3.8125</v>
      </c>
      <c r="K26" s="49">
        <v>3.9375</v>
      </c>
      <c r="L26" s="49">
        <v>5.9375</v>
      </c>
      <c r="M26" s="49">
        <v>5.0625</v>
      </c>
      <c r="O26" s="49"/>
      <c r="P26" s="49"/>
      <c r="S26" s="49">
        <f t="shared" si="0"/>
        <v>3.875</v>
      </c>
      <c r="T26" s="49">
        <f t="shared" si="1"/>
        <v>5.5</v>
      </c>
      <c r="U26" s="49">
        <f t="shared" si="2"/>
        <v>-1.625</v>
      </c>
    </row>
    <row r="27" spans="1:21" s="54" customFormat="1" ht="14" thickBot="1">
      <c r="A27" s="404">
        <v>24</v>
      </c>
      <c r="B27" s="63" t="s">
        <v>464</v>
      </c>
      <c r="C27" s="63" t="s">
        <v>576</v>
      </c>
      <c r="D27" s="63" t="s">
        <v>465</v>
      </c>
      <c r="E27" s="63" t="s">
        <v>484</v>
      </c>
      <c r="F27" s="63" t="s">
        <v>485</v>
      </c>
      <c r="G27" s="63" t="s">
        <v>465</v>
      </c>
      <c r="H27" s="63" t="s">
        <v>295</v>
      </c>
      <c r="I27" s="63" t="s">
        <v>296</v>
      </c>
      <c r="J27" s="402">
        <v>3.625</v>
      </c>
      <c r="K27" s="60">
        <v>4.625</v>
      </c>
      <c r="L27" s="60">
        <v>5.875</v>
      </c>
      <c r="M27" s="60">
        <v>5.9375</v>
      </c>
      <c r="S27" s="60">
        <f t="shared" si="0"/>
        <v>4.125</v>
      </c>
      <c r="T27" s="60">
        <f t="shared" si="1"/>
        <v>5.90625</v>
      </c>
      <c r="U27" s="60">
        <f t="shared" si="2"/>
        <v>-1.78125</v>
      </c>
    </row>
    <row r="28" spans="1:21">
      <c r="J28" s="403">
        <f>AVERAGE(J4:J27)</f>
        <v>4.1048611111111111</v>
      </c>
      <c r="K28" s="57">
        <f>AVERAGE(K4:K27)</f>
        <v>4.982465277777778</v>
      </c>
      <c r="L28" s="57">
        <f>AVERAGE(L4:L27)</f>
        <v>5.5770833333333334</v>
      </c>
      <c r="M28" s="57">
        <f>AVERAGE(M4:M27)</f>
        <v>5.1980902777777773</v>
      </c>
      <c r="S28" s="57">
        <f>AVERAGE(S4:S27)</f>
        <v>4.543663194444445</v>
      </c>
      <c r="T28" s="57">
        <f>AVERAGE(T4:T27)</f>
        <v>5.3875868055555562</v>
      </c>
      <c r="U28" s="57">
        <f>AVERAGE(U4:U27)</f>
        <v>-0.84392361111111125</v>
      </c>
    </row>
    <row r="29" spans="1:21">
      <c r="J29" s="403"/>
      <c r="K29" s="57"/>
      <c r="L29" s="57"/>
      <c r="M29" s="57"/>
      <c r="S29" s="57"/>
      <c r="T29" s="57"/>
      <c r="U29" s="57"/>
    </row>
    <row r="30" spans="1:21">
      <c r="A30" s="244">
        <v>1</v>
      </c>
      <c r="B30" s="18" t="s">
        <v>324</v>
      </c>
      <c r="C30" s="18" t="s">
        <v>576</v>
      </c>
      <c r="D30" s="18" t="s">
        <v>325</v>
      </c>
      <c r="E30" s="18" t="s">
        <v>326</v>
      </c>
      <c r="F30" s="18" t="s">
        <v>327</v>
      </c>
      <c r="G30" s="83" t="s">
        <v>591</v>
      </c>
      <c r="H30" s="83" t="s">
        <v>592</v>
      </c>
      <c r="I30" s="83" t="s">
        <v>593</v>
      </c>
      <c r="J30" s="243">
        <v>5.0625</v>
      </c>
      <c r="K30" s="49">
        <v>5.875</v>
      </c>
      <c r="L30" s="49">
        <v>5.9375</v>
      </c>
      <c r="M30" s="49">
        <v>5.625</v>
      </c>
      <c r="S30" s="49">
        <f>AVERAGE(J30,K30)</f>
        <v>5.46875</v>
      </c>
      <c r="T30" s="49">
        <f>AVERAGE(L30,M30)</f>
        <v>5.78125</v>
      </c>
      <c r="U30" s="49">
        <f>S30-T30</f>
        <v>-0.3125</v>
      </c>
    </row>
    <row r="31" spans="1:21">
      <c r="A31" s="244">
        <v>2</v>
      </c>
      <c r="B31" s="21" t="s">
        <v>299</v>
      </c>
      <c r="C31" s="21" t="s">
        <v>577</v>
      </c>
      <c r="D31" s="21" t="s">
        <v>77</v>
      </c>
      <c r="E31" s="21" t="s">
        <v>78</v>
      </c>
      <c r="F31" s="21" t="s">
        <v>242</v>
      </c>
      <c r="G31" s="85" t="s">
        <v>586</v>
      </c>
      <c r="H31" s="85" t="s">
        <v>100</v>
      </c>
      <c r="I31" s="85" t="s">
        <v>101</v>
      </c>
      <c r="J31" s="243">
        <v>3.875</v>
      </c>
      <c r="K31" s="49">
        <v>5</v>
      </c>
      <c r="L31" s="49">
        <v>4.875</v>
      </c>
      <c r="M31" s="49">
        <v>4</v>
      </c>
      <c r="S31" s="49">
        <f t="shared" ref="S31:S53" si="3">AVERAGE(J31,K31)</f>
        <v>4.4375</v>
      </c>
      <c r="T31" s="49">
        <f t="shared" ref="T31:T53" si="4">AVERAGE(L31,M31)</f>
        <v>4.4375</v>
      </c>
      <c r="U31" s="49">
        <f t="shared" ref="U31:U53" si="5">S31-T31</f>
        <v>0</v>
      </c>
    </row>
    <row r="32" spans="1:21">
      <c r="A32" s="244">
        <v>3</v>
      </c>
      <c r="B32" s="96" t="s">
        <v>370</v>
      </c>
      <c r="C32" s="21" t="s">
        <v>477</v>
      </c>
      <c r="D32" s="21" t="s">
        <v>371</v>
      </c>
      <c r="E32" s="21" t="s">
        <v>372</v>
      </c>
      <c r="F32" s="21" t="s">
        <v>373</v>
      </c>
      <c r="G32" s="85" t="s">
        <v>594</v>
      </c>
      <c r="H32" s="85" t="s">
        <v>96</v>
      </c>
      <c r="I32" s="85" t="s">
        <v>97</v>
      </c>
      <c r="J32" s="243">
        <v>4.5625</v>
      </c>
      <c r="K32" s="49">
        <v>4.5625</v>
      </c>
      <c r="L32" s="49">
        <v>5.375</v>
      </c>
      <c r="M32" s="49">
        <v>4.6875</v>
      </c>
      <c r="S32" s="49">
        <f t="shared" si="3"/>
        <v>4.5625</v>
      </c>
      <c r="T32" s="49">
        <f t="shared" si="4"/>
        <v>5.03125</v>
      </c>
      <c r="U32" s="49">
        <f t="shared" si="5"/>
        <v>-0.46875</v>
      </c>
    </row>
    <row r="33" spans="1:21">
      <c r="A33" s="244">
        <v>4</v>
      </c>
      <c r="B33" s="86" t="s">
        <v>330</v>
      </c>
      <c r="C33" s="97" t="s">
        <v>500</v>
      </c>
      <c r="D33" s="97" t="s">
        <v>501</v>
      </c>
      <c r="E33" s="97" t="s">
        <v>502</v>
      </c>
      <c r="F33" s="97" t="s">
        <v>503</v>
      </c>
      <c r="G33" s="98" t="s">
        <v>1</v>
      </c>
      <c r="H33" s="98" t="s">
        <v>588</v>
      </c>
      <c r="I33" s="98" t="s">
        <v>589</v>
      </c>
      <c r="J33" s="243">
        <v>4.6875</v>
      </c>
      <c r="K33" s="49">
        <v>5.9375</v>
      </c>
      <c r="L33" s="49">
        <v>5.8125</v>
      </c>
      <c r="M33" s="49">
        <v>6.25</v>
      </c>
      <c r="S33" s="49">
        <f t="shared" si="3"/>
        <v>5.3125</v>
      </c>
      <c r="T33" s="49">
        <f t="shared" si="4"/>
        <v>6.03125</v>
      </c>
      <c r="U33" s="49">
        <f t="shared" si="5"/>
        <v>-0.71875</v>
      </c>
    </row>
    <row r="34" spans="1:21">
      <c r="A34" s="244">
        <v>5</v>
      </c>
      <c r="B34" s="108" t="s">
        <v>382</v>
      </c>
      <c r="C34" s="108" t="s">
        <v>577</v>
      </c>
      <c r="D34" s="108" t="s">
        <v>426</v>
      </c>
      <c r="E34" s="108" t="s">
        <v>383</v>
      </c>
      <c r="F34" s="108" t="s">
        <v>384</v>
      </c>
      <c r="G34" s="109" t="s">
        <v>585</v>
      </c>
      <c r="H34" s="109" t="s">
        <v>98</v>
      </c>
      <c r="I34" s="109" t="s">
        <v>99</v>
      </c>
      <c r="J34" s="243">
        <v>3.5</v>
      </c>
      <c r="K34" s="49">
        <v>4.125</v>
      </c>
      <c r="L34" s="49">
        <v>5.25</v>
      </c>
      <c r="M34" s="49">
        <v>4.75</v>
      </c>
      <c r="S34" s="49">
        <f t="shared" si="3"/>
        <v>3.8125</v>
      </c>
      <c r="T34" s="49">
        <f t="shared" si="4"/>
        <v>5</v>
      </c>
      <c r="U34" s="49">
        <f t="shared" si="5"/>
        <v>-1.1875</v>
      </c>
    </row>
    <row r="35" spans="1:21">
      <c r="A35" s="244">
        <v>6</v>
      </c>
      <c r="B35" s="18" t="s">
        <v>597</v>
      </c>
      <c r="C35" s="18" t="s">
        <v>577</v>
      </c>
      <c r="D35" s="18" t="s">
        <v>394</v>
      </c>
      <c r="E35" s="18" t="s">
        <v>392</v>
      </c>
      <c r="F35" s="18" t="s">
        <v>393</v>
      </c>
      <c r="G35" s="83" t="s">
        <v>142</v>
      </c>
      <c r="H35" s="83" t="s">
        <v>102</v>
      </c>
      <c r="I35" s="83" t="s">
        <v>103</v>
      </c>
      <c r="J35" s="243">
        <v>3.9375</v>
      </c>
      <c r="K35" s="49">
        <v>4.75</v>
      </c>
      <c r="L35" s="49">
        <v>5.1875</v>
      </c>
      <c r="M35" s="49">
        <v>5.125</v>
      </c>
      <c r="S35" s="49">
        <f t="shared" si="3"/>
        <v>4.34375</v>
      </c>
      <c r="T35" s="49">
        <f t="shared" si="4"/>
        <v>5.15625</v>
      </c>
      <c r="U35" s="49">
        <f t="shared" si="5"/>
        <v>-0.8125</v>
      </c>
    </row>
    <row r="36" spans="1:21">
      <c r="A36" s="244">
        <v>7</v>
      </c>
      <c r="B36" s="21" t="s">
        <v>72</v>
      </c>
      <c r="C36" s="21" t="s">
        <v>576</v>
      </c>
      <c r="D36" s="21" t="s">
        <v>438</v>
      </c>
      <c r="E36" s="21" t="s">
        <v>73</v>
      </c>
      <c r="F36" s="21" t="s">
        <v>74</v>
      </c>
      <c r="G36" s="85" t="s">
        <v>584</v>
      </c>
      <c r="H36" s="85" t="s">
        <v>60</v>
      </c>
      <c r="I36" s="85" t="s">
        <v>31</v>
      </c>
      <c r="J36" s="243">
        <v>4.875</v>
      </c>
      <c r="K36" s="49">
        <v>6</v>
      </c>
      <c r="L36" s="49">
        <v>5.9375</v>
      </c>
      <c r="M36" s="49">
        <v>5.625</v>
      </c>
      <c r="S36" s="49">
        <f t="shared" si="3"/>
        <v>5.4375</v>
      </c>
      <c r="T36" s="49">
        <f t="shared" si="4"/>
        <v>5.78125</v>
      </c>
      <c r="U36" s="49">
        <f t="shared" si="5"/>
        <v>-0.34375</v>
      </c>
    </row>
    <row r="37" spans="1:21">
      <c r="A37" s="244">
        <v>8</v>
      </c>
      <c r="B37" s="21" t="s">
        <v>361</v>
      </c>
      <c r="C37" s="21" t="s">
        <v>500</v>
      </c>
      <c r="D37" s="21" t="s">
        <v>520</v>
      </c>
      <c r="E37" s="21" t="s">
        <v>521</v>
      </c>
      <c r="F37" s="21" t="s">
        <v>362</v>
      </c>
      <c r="G37" s="83" t="s">
        <v>0</v>
      </c>
      <c r="H37" s="83" t="s">
        <v>582</v>
      </c>
      <c r="I37" s="83" t="s">
        <v>583</v>
      </c>
      <c r="J37" s="243">
        <v>3.8125</v>
      </c>
      <c r="K37" s="49">
        <v>4.625</v>
      </c>
      <c r="L37" s="49">
        <v>5.6875</v>
      </c>
      <c r="M37" s="49">
        <v>5.9375</v>
      </c>
      <c r="S37" s="49">
        <f t="shared" si="3"/>
        <v>4.21875</v>
      </c>
      <c r="T37" s="49">
        <f t="shared" si="4"/>
        <v>5.8125</v>
      </c>
      <c r="U37" s="49">
        <f t="shared" si="5"/>
        <v>-1.59375</v>
      </c>
    </row>
    <row r="38" spans="1:21">
      <c r="A38" s="244">
        <v>9</v>
      </c>
      <c r="B38" s="21" t="s">
        <v>532</v>
      </c>
      <c r="C38" s="21" t="s">
        <v>477</v>
      </c>
      <c r="D38" s="21" t="s">
        <v>533</v>
      </c>
      <c r="E38" s="21" t="s">
        <v>534</v>
      </c>
      <c r="F38" s="21" t="s">
        <v>535</v>
      </c>
      <c r="G38" s="127" t="s">
        <v>595</v>
      </c>
      <c r="H38" s="127" t="s">
        <v>596</v>
      </c>
      <c r="I38" s="127" t="s">
        <v>537</v>
      </c>
      <c r="J38" s="243">
        <v>4.5625</v>
      </c>
      <c r="K38" s="49">
        <v>5.4375</v>
      </c>
      <c r="L38" s="49">
        <v>5.0625</v>
      </c>
      <c r="M38" s="49">
        <v>5.4375</v>
      </c>
      <c r="S38" s="49">
        <f t="shared" si="3"/>
        <v>5</v>
      </c>
      <c r="T38" s="49">
        <f t="shared" si="4"/>
        <v>5.25</v>
      </c>
      <c r="U38" s="49">
        <f t="shared" si="5"/>
        <v>-0.25</v>
      </c>
    </row>
    <row r="39" spans="1:21">
      <c r="A39" s="244">
        <v>10</v>
      </c>
      <c r="B39" s="21" t="s">
        <v>298</v>
      </c>
      <c r="C39" s="21" t="s">
        <v>344</v>
      </c>
      <c r="D39" s="21" t="s">
        <v>345</v>
      </c>
      <c r="E39" s="21" t="s">
        <v>346</v>
      </c>
      <c r="F39" s="21" t="s">
        <v>347</v>
      </c>
      <c r="G39" s="127" t="s">
        <v>587</v>
      </c>
      <c r="H39" s="127" t="s">
        <v>498</v>
      </c>
      <c r="I39" s="127" t="s">
        <v>499</v>
      </c>
      <c r="J39" s="243">
        <v>3.6875</v>
      </c>
      <c r="K39" s="49">
        <v>4.4375</v>
      </c>
      <c r="L39" s="49">
        <v>4.4375</v>
      </c>
      <c r="M39" s="49">
        <v>5</v>
      </c>
      <c r="S39" s="49">
        <f t="shared" si="3"/>
        <v>4.0625</v>
      </c>
      <c r="T39" s="49">
        <f t="shared" si="4"/>
        <v>4.71875</v>
      </c>
      <c r="U39" s="49">
        <f t="shared" si="5"/>
        <v>-0.65625</v>
      </c>
    </row>
    <row r="40" spans="1:21">
      <c r="A40" s="244">
        <v>11</v>
      </c>
      <c r="B40" s="21" t="s">
        <v>248</v>
      </c>
      <c r="C40" s="21" t="s">
        <v>577</v>
      </c>
      <c r="D40" s="21" t="s">
        <v>249</v>
      </c>
      <c r="E40" s="21" t="s">
        <v>250</v>
      </c>
      <c r="F40" s="21" t="s">
        <v>251</v>
      </c>
      <c r="G40" s="127" t="s">
        <v>541</v>
      </c>
      <c r="H40" s="127" t="s">
        <v>193</v>
      </c>
      <c r="I40" s="127" t="s">
        <v>194</v>
      </c>
      <c r="J40" s="243">
        <v>3.0625</v>
      </c>
      <c r="K40" s="49">
        <v>4.5</v>
      </c>
      <c r="L40" s="49">
        <v>5.625</v>
      </c>
      <c r="M40" s="49">
        <v>5.75</v>
      </c>
      <c r="S40" s="49">
        <f t="shared" si="3"/>
        <v>3.78125</v>
      </c>
      <c r="T40" s="49">
        <f t="shared" si="4"/>
        <v>5.6875</v>
      </c>
      <c r="U40" s="49">
        <f t="shared" si="5"/>
        <v>-1.90625</v>
      </c>
    </row>
    <row r="41" spans="1:21">
      <c r="A41" s="244">
        <v>12</v>
      </c>
      <c r="B41" s="21" t="s">
        <v>255</v>
      </c>
      <c r="C41" s="21" t="s">
        <v>577</v>
      </c>
      <c r="D41" s="21" t="s">
        <v>428</v>
      </c>
      <c r="E41" s="21" t="s">
        <v>429</v>
      </c>
      <c r="F41" s="21" t="s">
        <v>430</v>
      </c>
      <c r="G41" s="127" t="s">
        <v>548</v>
      </c>
      <c r="H41" s="127" t="s">
        <v>109</v>
      </c>
      <c r="I41" s="127" t="s">
        <v>110</v>
      </c>
      <c r="J41" s="243">
        <v>3.625</v>
      </c>
      <c r="K41" s="49">
        <v>4.625</v>
      </c>
      <c r="L41" s="49">
        <v>4.4375</v>
      </c>
      <c r="M41" s="49">
        <v>4.8</v>
      </c>
      <c r="S41" s="49">
        <f t="shared" si="3"/>
        <v>4.125</v>
      </c>
      <c r="T41" s="49">
        <f t="shared" si="4"/>
        <v>4.6187500000000004</v>
      </c>
      <c r="U41" s="49">
        <f t="shared" si="5"/>
        <v>-0.49375000000000036</v>
      </c>
    </row>
    <row r="42" spans="1:21">
      <c r="A42" s="244">
        <v>13</v>
      </c>
      <c r="B42" s="21" t="s">
        <v>367</v>
      </c>
      <c r="C42" s="21" t="s">
        <v>577</v>
      </c>
      <c r="D42" s="21" t="s">
        <v>368</v>
      </c>
      <c r="E42" s="21" t="s">
        <v>111</v>
      </c>
      <c r="F42" s="21" t="s">
        <v>369</v>
      </c>
      <c r="G42" s="127" t="s">
        <v>590</v>
      </c>
      <c r="H42" s="127" t="s">
        <v>104</v>
      </c>
      <c r="I42" s="127" t="s">
        <v>105</v>
      </c>
      <c r="J42" s="243">
        <v>4.75</v>
      </c>
      <c r="K42" s="49">
        <v>5.8125</v>
      </c>
      <c r="L42" s="49">
        <v>4.9375</v>
      </c>
      <c r="M42" s="49">
        <v>4.5</v>
      </c>
      <c r="S42" s="49">
        <f t="shared" si="3"/>
        <v>5.28125</v>
      </c>
      <c r="T42" s="49">
        <f t="shared" si="4"/>
        <v>4.71875</v>
      </c>
      <c r="U42" s="49">
        <f t="shared" si="5"/>
        <v>0.5625</v>
      </c>
    </row>
    <row r="43" spans="1:21">
      <c r="A43" s="244">
        <v>14</v>
      </c>
      <c r="B43" s="21" t="s">
        <v>260</v>
      </c>
      <c r="C43" s="21" t="s">
        <v>261</v>
      </c>
      <c r="D43" s="21" t="s">
        <v>262</v>
      </c>
      <c r="E43" s="21" t="s">
        <v>263</v>
      </c>
      <c r="F43" s="21" t="s">
        <v>341</v>
      </c>
      <c r="G43" s="127" t="s">
        <v>538</v>
      </c>
      <c r="H43" s="127" t="s">
        <v>539</v>
      </c>
      <c r="I43" s="127" t="s">
        <v>540</v>
      </c>
      <c r="J43" s="243">
        <v>2.5625</v>
      </c>
      <c r="K43" s="49">
        <v>3.8125</v>
      </c>
      <c r="L43" s="49">
        <v>5.6875</v>
      </c>
      <c r="M43" s="49">
        <v>4.6875</v>
      </c>
      <c r="S43" s="49">
        <f t="shared" si="3"/>
        <v>3.1875</v>
      </c>
      <c r="T43" s="49">
        <f t="shared" si="4"/>
        <v>5.1875</v>
      </c>
      <c r="U43" s="49">
        <f t="shared" si="5"/>
        <v>-2</v>
      </c>
    </row>
    <row r="44" spans="1:21">
      <c r="A44" s="244">
        <v>15</v>
      </c>
      <c r="B44" s="21" t="s">
        <v>69</v>
      </c>
      <c r="C44" s="21" t="s">
        <v>477</v>
      </c>
      <c r="D44" s="21" t="s">
        <v>381</v>
      </c>
      <c r="E44" s="21" t="s">
        <v>410</v>
      </c>
      <c r="F44" s="21" t="s">
        <v>70</v>
      </c>
      <c r="G44" s="128" t="s">
        <v>20</v>
      </c>
      <c r="H44" s="128" t="s">
        <v>29</v>
      </c>
      <c r="I44" s="128" t="s">
        <v>30</v>
      </c>
      <c r="J44" s="243">
        <v>4.6875</v>
      </c>
      <c r="K44" s="49">
        <v>5.9375</v>
      </c>
      <c r="L44" s="49">
        <v>4.875</v>
      </c>
      <c r="M44" s="49">
        <v>5.25</v>
      </c>
      <c r="S44" s="49">
        <f t="shared" si="3"/>
        <v>5.3125</v>
      </c>
      <c r="T44" s="49">
        <f t="shared" si="4"/>
        <v>5.0625</v>
      </c>
      <c r="U44" s="49">
        <f t="shared" si="5"/>
        <v>0.25</v>
      </c>
    </row>
    <row r="45" spans="1:21">
      <c r="A45" s="244">
        <v>16</v>
      </c>
      <c r="B45" s="21" t="s">
        <v>516</v>
      </c>
      <c r="C45" s="21" t="s">
        <v>576</v>
      </c>
      <c r="D45" s="21" t="s">
        <v>238</v>
      </c>
      <c r="E45" s="21" t="s">
        <v>388</v>
      </c>
      <c r="F45" s="21" t="s">
        <v>389</v>
      </c>
      <c r="G45" s="127" t="s">
        <v>549</v>
      </c>
      <c r="H45" s="127" t="s">
        <v>58</v>
      </c>
      <c r="I45" s="127" t="s">
        <v>59</v>
      </c>
      <c r="J45" s="243">
        <v>3.2666666666666666</v>
      </c>
      <c r="K45" s="49">
        <v>3.4375</v>
      </c>
      <c r="L45" s="49">
        <v>4.9375</v>
      </c>
      <c r="M45" s="49">
        <v>4.625</v>
      </c>
      <c r="S45" s="49">
        <f t="shared" si="3"/>
        <v>3.3520833333333333</v>
      </c>
      <c r="T45" s="49">
        <f t="shared" si="4"/>
        <v>4.78125</v>
      </c>
      <c r="U45" s="49">
        <f t="shared" si="5"/>
        <v>-1.4291666666666667</v>
      </c>
    </row>
    <row r="46" spans="1:21">
      <c r="A46" s="244">
        <v>17</v>
      </c>
      <c r="B46" s="21" t="s">
        <v>135</v>
      </c>
      <c r="C46" s="21" t="s">
        <v>500</v>
      </c>
      <c r="D46" s="21" t="s">
        <v>136</v>
      </c>
      <c r="E46" s="21" t="s">
        <v>137</v>
      </c>
      <c r="F46" s="21" t="s">
        <v>138</v>
      </c>
      <c r="G46" s="127" t="s">
        <v>555</v>
      </c>
      <c r="H46" s="127" t="s">
        <v>556</v>
      </c>
      <c r="I46" s="127" t="s">
        <v>557</v>
      </c>
      <c r="J46" s="243">
        <v>3.8125</v>
      </c>
      <c r="K46" s="49">
        <v>5.6875</v>
      </c>
      <c r="L46" s="49">
        <v>6</v>
      </c>
      <c r="M46" s="49">
        <v>5.4375</v>
      </c>
      <c r="S46" s="49">
        <f t="shared" si="3"/>
        <v>4.75</v>
      </c>
      <c r="T46" s="49">
        <f t="shared" si="4"/>
        <v>5.71875</v>
      </c>
      <c r="U46" s="49">
        <f t="shared" si="5"/>
        <v>-0.96875</v>
      </c>
    </row>
    <row r="47" spans="1:21">
      <c r="A47" s="244">
        <v>18</v>
      </c>
      <c r="B47" s="21" t="s">
        <v>568</v>
      </c>
      <c r="C47" s="21" t="s">
        <v>477</v>
      </c>
      <c r="D47" s="21" t="s">
        <v>569</v>
      </c>
      <c r="E47" s="21" t="s">
        <v>570</v>
      </c>
      <c r="F47" s="21" t="s">
        <v>571</v>
      </c>
      <c r="G47" s="127" t="s">
        <v>542</v>
      </c>
      <c r="H47" s="127" t="s">
        <v>543</v>
      </c>
      <c r="I47" s="127" t="s">
        <v>544</v>
      </c>
      <c r="J47" s="243">
        <v>4.5</v>
      </c>
      <c r="K47" s="49">
        <v>4.375</v>
      </c>
      <c r="L47" s="49">
        <v>5.375</v>
      </c>
      <c r="M47" s="49">
        <v>5.25</v>
      </c>
      <c r="S47" s="49">
        <f t="shared" si="3"/>
        <v>4.4375</v>
      </c>
      <c r="T47" s="49">
        <f t="shared" si="4"/>
        <v>5.3125</v>
      </c>
      <c r="U47" s="49">
        <f t="shared" si="5"/>
        <v>-0.875</v>
      </c>
    </row>
    <row r="48" spans="1:21">
      <c r="A48" s="244">
        <v>19</v>
      </c>
      <c r="B48" s="21" t="s">
        <v>306</v>
      </c>
      <c r="C48" s="21" t="s">
        <v>576</v>
      </c>
      <c r="D48" s="21" t="s">
        <v>357</v>
      </c>
      <c r="E48" s="21" t="s">
        <v>386</v>
      </c>
      <c r="F48" s="21" t="s">
        <v>387</v>
      </c>
      <c r="G48" s="127" t="s">
        <v>552</v>
      </c>
      <c r="H48" s="127" t="s">
        <v>553</v>
      </c>
      <c r="I48" s="127" t="s">
        <v>554</v>
      </c>
      <c r="J48" s="243">
        <v>5.25</v>
      </c>
      <c r="K48" s="49">
        <v>6.2666666666666666</v>
      </c>
      <c r="L48" s="49">
        <v>5.0625</v>
      </c>
      <c r="M48" s="49">
        <v>4.5625</v>
      </c>
      <c r="S48" s="49">
        <f t="shared" si="3"/>
        <v>5.7583333333333329</v>
      </c>
      <c r="T48" s="49">
        <f t="shared" si="4"/>
        <v>4.8125</v>
      </c>
      <c r="U48" s="49">
        <f t="shared" si="5"/>
        <v>0.94583333333333286</v>
      </c>
    </row>
    <row r="49" spans="1:21">
      <c r="A49" s="244">
        <v>20</v>
      </c>
      <c r="B49" s="21" t="s">
        <v>351</v>
      </c>
      <c r="C49" s="21" t="s">
        <v>576</v>
      </c>
      <c r="D49" s="21" t="s">
        <v>489</v>
      </c>
      <c r="E49" s="21" t="s">
        <v>488</v>
      </c>
      <c r="F49" s="21" t="s">
        <v>513</v>
      </c>
      <c r="G49" s="127" t="s">
        <v>497</v>
      </c>
      <c r="H49" s="127" t="s">
        <v>550</v>
      </c>
      <c r="I49" s="127" t="s">
        <v>551</v>
      </c>
      <c r="J49" s="243">
        <v>4.1875</v>
      </c>
      <c r="K49" s="49">
        <v>4.9375</v>
      </c>
      <c r="L49" s="49">
        <v>5.0625</v>
      </c>
      <c r="M49" s="49">
        <v>4.1875</v>
      </c>
      <c r="S49" s="49">
        <f t="shared" si="3"/>
        <v>4.5625</v>
      </c>
      <c r="T49" s="49">
        <f t="shared" si="4"/>
        <v>4.625</v>
      </c>
      <c r="U49" s="49">
        <f t="shared" si="5"/>
        <v>-6.25E-2</v>
      </c>
    </row>
    <row r="50" spans="1:21">
      <c r="A50" s="244">
        <v>21</v>
      </c>
      <c r="B50" s="21" t="s">
        <v>219</v>
      </c>
      <c r="C50" s="21" t="s">
        <v>477</v>
      </c>
      <c r="D50" s="21" t="s">
        <v>220</v>
      </c>
      <c r="E50" s="21" t="s">
        <v>221</v>
      </c>
      <c r="F50" s="21" t="s">
        <v>222</v>
      </c>
      <c r="G50" s="128" t="s">
        <v>558</v>
      </c>
      <c r="H50" s="128" t="s">
        <v>191</v>
      </c>
      <c r="I50" s="128" t="s">
        <v>192</v>
      </c>
      <c r="J50" s="243">
        <v>3.75</v>
      </c>
      <c r="K50" s="49">
        <v>5.1875</v>
      </c>
      <c r="L50" s="49">
        <v>4.25</v>
      </c>
      <c r="M50" s="49">
        <v>3.5</v>
      </c>
      <c r="S50" s="49">
        <f t="shared" si="3"/>
        <v>4.46875</v>
      </c>
      <c r="T50" s="49">
        <f t="shared" si="4"/>
        <v>3.875</v>
      </c>
      <c r="U50" s="49">
        <f t="shared" si="5"/>
        <v>0.59375</v>
      </c>
    </row>
    <row r="51" spans="1:21">
      <c r="A51" s="244">
        <v>22</v>
      </c>
      <c r="B51" s="21" t="s">
        <v>567</v>
      </c>
      <c r="C51" s="21" t="s">
        <v>477</v>
      </c>
      <c r="D51" s="21" t="s">
        <v>433</v>
      </c>
      <c r="E51" s="21" t="s">
        <v>434</v>
      </c>
      <c r="F51" s="21" t="s">
        <v>435</v>
      </c>
      <c r="G51" s="127" t="s">
        <v>545</v>
      </c>
      <c r="H51" s="127" t="s">
        <v>546</v>
      </c>
      <c r="I51" s="127" t="s">
        <v>547</v>
      </c>
      <c r="J51" s="243">
        <v>5.0625</v>
      </c>
      <c r="K51" s="49">
        <v>5.6875</v>
      </c>
      <c r="L51" s="49">
        <v>5.9375</v>
      </c>
      <c r="M51" s="49">
        <v>6</v>
      </c>
      <c r="S51" s="49">
        <f t="shared" si="3"/>
        <v>5.375</v>
      </c>
      <c r="T51" s="49">
        <f t="shared" si="4"/>
        <v>5.96875</v>
      </c>
      <c r="U51" s="49">
        <f t="shared" si="5"/>
        <v>-0.59375</v>
      </c>
    </row>
    <row r="52" spans="1:21">
      <c r="A52" s="244">
        <v>23</v>
      </c>
      <c r="B52" s="21" t="s">
        <v>133</v>
      </c>
      <c r="C52" s="21" t="s">
        <v>576</v>
      </c>
      <c r="D52" s="21" t="s">
        <v>354</v>
      </c>
      <c r="E52" s="21" t="s">
        <v>355</v>
      </c>
      <c r="F52" s="21" t="s">
        <v>356</v>
      </c>
      <c r="G52" s="127" t="s">
        <v>581</v>
      </c>
      <c r="H52" s="127" t="s">
        <v>195</v>
      </c>
      <c r="I52" s="127" t="s">
        <v>196</v>
      </c>
      <c r="J52" s="243">
        <v>3.8125</v>
      </c>
      <c r="K52" s="49">
        <v>3.9375</v>
      </c>
      <c r="L52" s="49">
        <v>5.625</v>
      </c>
      <c r="M52" s="49">
        <v>5.4375</v>
      </c>
      <c r="S52" s="49">
        <f t="shared" si="3"/>
        <v>3.875</v>
      </c>
      <c r="T52" s="49">
        <f t="shared" si="4"/>
        <v>5.53125</v>
      </c>
      <c r="U52" s="49">
        <f t="shared" si="5"/>
        <v>-1.65625</v>
      </c>
    </row>
    <row r="53" spans="1:21" s="54" customFormat="1" ht="14" thickBot="1">
      <c r="A53" s="404">
        <v>24</v>
      </c>
      <c r="B53" s="63" t="s">
        <v>464</v>
      </c>
      <c r="C53" s="63" t="s">
        <v>576</v>
      </c>
      <c r="D53" s="63" t="s">
        <v>465</v>
      </c>
      <c r="E53" s="63" t="s">
        <v>484</v>
      </c>
      <c r="F53" s="63" t="s">
        <v>485</v>
      </c>
      <c r="G53" s="233" t="s">
        <v>256</v>
      </c>
      <c r="H53" s="233" t="s">
        <v>2</v>
      </c>
      <c r="I53" s="233" t="s">
        <v>3</v>
      </c>
      <c r="J53" s="402">
        <v>3.625</v>
      </c>
      <c r="K53" s="60">
        <v>4.625</v>
      </c>
      <c r="L53" s="60">
        <v>5.5</v>
      </c>
      <c r="M53" s="60">
        <v>5.1875</v>
      </c>
      <c r="S53" s="60">
        <f t="shared" si="3"/>
        <v>4.125</v>
      </c>
      <c r="T53" s="60">
        <f t="shared" si="4"/>
        <v>5.34375</v>
      </c>
      <c r="U53" s="60">
        <f t="shared" si="5"/>
        <v>-1.21875</v>
      </c>
    </row>
    <row r="54" spans="1:21">
      <c r="J54" s="403">
        <f>AVERAGE(J30:J53)</f>
        <v>4.1048611111111111</v>
      </c>
      <c r="K54" s="57">
        <f t="shared" ref="K54:M54" si="6">AVERAGE(K30:K53)</f>
        <v>4.982465277777778</v>
      </c>
      <c r="L54" s="57">
        <f t="shared" si="6"/>
        <v>5.286458333333333</v>
      </c>
      <c r="M54" s="57">
        <f t="shared" si="6"/>
        <v>5.0671875000000002</v>
      </c>
      <c r="S54" s="57">
        <f>AVERAGE(S30:S53)</f>
        <v>4.543663194444445</v>
      </c>
      <c r="T54" s="57">
        <f>AVERAGE(T30:T53)</f>
        <v>5.1768229166666666</v>
      </c>
      <c r="U54" s="57">
        <f>AVERAGE(U30:U53)</f>
        <v>-0.63315972222222228</v>
      </c>
    </row>
  </sheetData>
  <sortState ref="N1:R148">
    <sortCondition ref="N1:N14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opLeftCell="F1" workbookViewId="0">
      <selection activeCell="K4" sqref="K4:V27"/>
    </sheetView>
  </sheetViews>
  <sheetFormatPr baseColWidth="10" defaultRowHeight="13" x14ac:dyDescent="0"/>
  <sheetData>
    <row r="1" spans="1:27">
      <c r="K1" s="371" t="s">
        <v>1175</v>
      </c>
      <c r="Z1" s="387"/>
    </row>
    <row r="2" spans="1:27">
      <c r="K2" s="401" t="s">
        <v>1150</v>
      </c>
      <c r="L2" s="290"/>
      <c r="M2" s="290"/>
      <c r="N2" s="290"/>
      <c r="O2" s="291" t="s">
        <v>1151</v>
      </c>
      <c r="P2" s="290"/>
      <c r="Q2" s="290"/>
      <c r="R2" s="290"/>
      <c r="S2" s="290"/>
      <c r="T2" s="291" t="s">
        <v>1150</v>
      </c>
      <c r="U2" s="290"/>
      <c r="V2" s="291"/>
      <c r="W2" s="291" t="s">
        <v>1151</v>
      </c>
      <c r="X2" s="291"/>
      <c r="Y2" s="385"/>
      <c r="Z2" s="388" t="s">
        <v>1177</v>
      </c>
      <c r="AA2" t="s">
        <v>1178</v>
      </c>
    </row>
    <row r="3" spans="1:27" ht="14" thickBot="1">
      <c r="K3" s="373" t="s">
        <v>420</v>
      </c>
      <c r="L3" s="305" t="s">
        <v>421</v>
      </c>
      <c r="M3" s="305" t="s">
        <v>226</v>
      </c>
      <c r="N3" s="305" t="s">
        <v>227</v>
      </c>
      <c r="O3" s="305" t="s">
        <v>420</v>
      </c>
      <c r="P3" s="305" t="s">
        <v>421</v>
      </c>
      <c r="Q3" s="305" t="s">
        <v>226</v>
      </c>
      <c r="R3" s="305" t="s">
        <v>227</v>
      </c>
      <c r="S3" s="305"/>
      <c r="T3" s="305" t="s">
        <v>1170</v>
      </c>
      <c r="U3" s="305" t="s">
        <v>671</v>
      </c>
      <c r="V3" s="309" t="s">
        <v>1171</v>
      </c>
      <c r="W3" s="305" t="s">
        <v>1170</v>
      </c>
      <c r="X3" s="305" t="s">
        <v>671</v>
      </c>
      <c r="Y3" s="386" t="s">
        <v>1171</v>
      </c>
      <c r="Z3" s="389"/>
      <c r="AA3" s="392"/>
    </row>
    <row r="4" spans="1:27">
      <c r="A4">
        <v>1</v>
      </c>
      <c r="B4" s="285" t="s">
        <v>562</v>
      </c>
      <c r="C4" s="285"/>
      <c r="D4" s="285" t="s">
        <v>576</v>
      </c>
      <c r="E4" s="285" t="s">
        <v>321</v>
      </c>
      <c r="F4" s="285" t="s">
        <v>322</v>
      </c>
      <c r="G4" s="285" t="s">
        <v>600</v>
      </c>
      <c r="H4" s="285" t="s">
        <v>321</v>
      </c>
      <c r="I4" s="285" t="s">
        <v>601</v>
      </c>
      <c r="J4" s="327" t="s">
        <v>602</v>
      </c>
      <c r="K4" s="49">
        <v>4.5</v>
      </c>
      <c r="L4" s="49">
        <v>4.625</v>
      </c>
      <c r="M4" s="49">
        <v>3.5833333333333335</v>
      </c>
      <c r="N4" s="49">
        <v>3.5416666666666665</v>
      </c>
      <c r="T4" s="49">
        <f>AVERAGE(K4:L4)</f>
        <v>4.5625</v>
      </c>
      <c r="U4" s="49">
        <f>AVERAGE(M4:N4)</f>
        <v>3.5625</v>
      </c>
      <c r="V4" s="49">
        <f>T4-U4</f>
        <v>1</v>
      </c>
    </row>
    <row r="5" spans="1:27">
      <c r="A5">
        <v>2</v>
      </c>
      <c r="B5" s="290" t="s">
        <v>563</v>
      </c>
      <c r="C5" s="290"/>
      <c r="D5" s="290" t="s">
        <v>576</v>
      </c>
      <c r="E5" s="290" t="s">
        <v>403</v>
      </c>
      <c r="F5" s="290" t="s">
        <v>404</v>
      </c>
      <c r="G5" s="290" t="s">
        <v>603</v>
      </c>
      <c r="H5" s="290" t="s">
        <v>403</v>
      </c>
      <c r="I5" s="290" t="s">
        <v>604</v>
      </c>
      <c r="J5" s="328" t="s">
        <v>468</v>
      </c>
      <c r="K5" s="49">
        <v>4.2083333333333304</v>
      </c>
      <c r="L5" s="49">
        <v>4.333333333333333</v>
      </c>
      <c r="M5" s="49">
        <v>4.583333333333333</v>
      </c>
      <c r="N5" s="49">
        <v>4.666666666666667</v>
      </c>
      <c r="T5" s="49">
        <f t="shared" ref="T5:T27" si="0">AVERAGE(K5:L5)</f>
        <v>4.2708333333333321</v>
      </c>
      <c r="U5" s="49">
        <f t="shared" ref="U5:U27" si="1">AVERAGE(M5:N5)</f>
        <v>4.625</v>
      </c>
      <c r="V5" s="49">
        <f t="shared" ref="V5:V27" si="2">T5-U5</f>
        <v>-0.35416666666666785</v>
      </c>
    </row>
    <row r="6" spans="1:27">
      <c r="A6">
        <v>3</v>
      </c>
      <c r="B6" s="290" t="s">
        <v>564</v>
      </c>
      <c r="C6" s="290"/>
      <c r="D6" s="290" t="s">
        <v>265</v>
      </c>
      <c r="E6" s="290" t="s">
        <v>266</v>
      </c>
      <c r="F6" s="290" t="s">
        <v>405</v>
      </c>
      <c r="G6" s="290" t="s">
        <v>469</v>
      </c>
      <c r="H6" s="290" t="s">
        <v>266</v>
      </c>
      <c r="I6" s="290" t="s">
        <v>470</v>
      </c>
      <c r="J6" s="328" t="s">
        <v>471</v>
      </c>
      <c r="K6" s="49">
        <v>3.6666666666666665</v>
      </c>
      <c r="L6" s="49">
        <v>4.6086956521739131</v>
      </c>
      <c r="M6" s="49">
        <v>3.652173913043478</v>
      </c>
      <c r="N6" s="49">
        <v>3.7826086956521738</v>
      </c>
      <c r="T6" s="49">
        <f t="shared" si="0"/>
        <v>4.13768115942029</v>
      </c>
      <c r="U6" s="49">
        <f t="shared" si="1"/>
        <v>3.7173913043478262</v>
      </c>
      <c r="V6" s="49">
        <f t="shared" si="2"/>
        <v>0.42028985507246386</v>
      </c>
    </row>
    <row r="7" spans="1:27">
      <c r="A7">
        <v>4</v>
      </c>
      <c r="B7" s="290" t="s">
        <v>297</v>
      </c>
      <c r="C7" s="290"/>
      <c r="D7" s="290" t="s">
        <v>576</v>
      </c>
      <c r="E7" s="290" t="s">
        <v>270</v>
      </c>
      <c r="F7" s="290" t="s">
        <v>240</v>
      </c>
      <c r="G7" s="290" t="s">
        <v>523</v>
      </c>
      <c r="H7" s="290" t="s">
        <v>270</v>
      </c>
      <c r="I7" s="290" t="s">
        <v>524</v>
      </c>
      <c r="J7" s="328" t="s">
        <v>525</v>
      </c>
      <c r="K7" s="49">
        <v>5</v>
      </c>
      <c r="L7" s="49">
        <v>5.7826086956521738</v>
      </c>
      <c r="M7" s="49">
        <v>3.9166666666666665</v>
      </c>
      <c r="N7" s="49">
        <v>3.125</v>
      </c>
      <c r="T7" s="49">
        <f t="shared" si="0"/>
        <v>5.3913043478260869</v>
      </c>
      <c r="U7" s="49">
        <f t="shared" si="1"/>
        <v>3.520833333333333</v>
      </c>
      <c r="V7" s="49">
        <f t="shared" si="2"/>
        <v>1.8704710144927539</v>
      </c>
    </row>
    <row r="8" spans="1:27">
      <c r="A8">
        <v>5</v>
      </c>
      <c r="B8" s="290" t="s">
        <v>301</v>
      </c>
      <c r="C8" s="290"/>
      <c r="D8" s="290" t="s">
        <v>579</v>
      </c>
      <c r="E8" s="290" t="s">
        <v>411</v>
      </c>
      <c r="F8" s="290" t="s">
        <v>412</v>
      </c>
      <c r="G8" s="290" t="s">
        <v>561</v>
      </c>
      <c r="H8" s="290" t="s">
        <v>411</v>
      </c>
      <c r="I8" s="290" t="s">
        <v>106</v>
      </c>
      <c r="J8" s="328" t="s">
        <v>107</v>
      </c>
      <c r="K8" s="49">
        <v>5.6086956521739131</v>
      </c>
      <c r="L8" s="49">
        <v>5.8260869565217392</v>
      </c>
      <c r="M8" s="49">
        <v>4.625</v>
      </c>
      <c r="N8" s="49">
        <v>4.083333333333333</v>
      </c>
      <c r="T8" s="49">
        <f t="shared" si="0"/>
        <v>5.7173913043478262</v>
      </c>
      <c r="U8" s="49">
        <f t="shared" si="1"/>
        <v>4.3541666666666661</v>
      </c>
      <c r="V8" s="49">
        <f t="shared" si="2"/>
        <v>1.3632246376811601</v>
      </c>
    </row>
    <row r="9" spans="1:27">
      <c r="A9">
        <v>6</v>
      </c>
      <c r="B9" s="290" t="s">
        <v>302</v>
      </c>
      <c r="C9" s="290"/>
      <c r="D9" s="290" t="s">
        <v>477</v>
      </c>
      <c r="E9" s="290" t="s">
        <v>276</v>
      </c>
      <c r="F9" s="290" t="s">
        <v>446</v>
      </c>
      <c r="G9" s="290" t="s">
        <v>314</v>
      </c>
      <c r="H9" s="290" t="s">
        <v>276</v>
      </c>
      <c r="I9" s="290" t="s">
        <v>278</v>
      </c>
      <c r="J9" s="328" t="s">
        <v>279</v>
      </c>
      <c r="K9" s="49">
        <v>5.583333333333333</v>
      </c>
      <c r="L9" s="49">
        <v>4.666666666666667</v>
      </c>
      <c r="M9" s="49">
        <v>4.541666666666667</v>
      </c>
      <c r="N9" s="49">
        <v>3.875</v>
      </c>
      <c r="T9" s="49">
        <f t="shared" si="0"/>
        <v>5.125</v>
      </c>
      <c r="U9" s="49">
        <f t="shared" si="1"/>
        <v>4.2083333333333339</v>
      </c>
      <c r="V9" s="49">
        <f t="shared" si="2"/>
        <v>0.91666666666666607</v>
      </c>
    </row>
    <row r="10" spans="1:27">
      <c r="A10">
        <v>7</v>
      </c>
      <c r="B10" s="290" t="s">
        <v>303</v>
      </c>
      <c r="C10" s="290"/>
      <c r="D10" s="290" t="s">
        <v>577</v>
      </c>
      <c r="E10" s="290" t="s">
        <v>447</v>
      </c>
      <c r="F10" s="290" t="s">
        <v>280</v>
      </c>
      <c r="G10" s="290" t="s">
        <v>281</v>
      </c>
      <c r="H10" s="290" t="s">
        <v>447</v>
      </c>
      <c r="I10" s="290" t="s">
        <v>282</v>
      </c>
      <c r="J10" s="328" t="s">
        <v>283</v>
      </c>
      <c r="K10" s="49">
        <v>4.583333333333333</v>
      </c>
      <c r="L10" s="49">
        <v>4.5652173913043477</v>
      </c>
      <c r="M10" s="49">
        <v>4.625</v>
      </c>
      <c r="N10" s="49">
        <v>3.875</v>
      </c>
      <c r="T10" s="49">
        <f t="shared" si="0"/>
        <v>4.5742753623188399</v>
      </c>
      <c r="U10" s="49">
        <f t="shared" si="1"/>
        <v>4.25</v>
      </c>
      <c r="V10" s="49">
        <f t="shared" si="2"/>
        <v>0.32427536231883991</v>
      </c>
    </row>
    <row r="11" spans="1:27">
      <c r="A11">
        <v>8</v>
      </c>
      <c r="B11" s="290" t="s">
        <v>304</v>
      </c>
      <c r="C11" s="290"/>
      <c r="D11" s="290" t="s">
        <v>477</v>
      </c>
      <c r="E11" s="290" t="s">
        <v>448</v>
      </c>
      <c r="F11" s="290" t="s">
        <v>449</v>
      </c>
      <c r="G11" s="290" t="s">
        <v>397</v>
      </c>
      <c r="H11" s="290" t="s">
        <v>448</v>
      </c>
      <c r="I11" s="290" t="s">
        <v>398</v>
      </c>
      <c r="J11" s="328" t="s">
        <v>399</v>
      </c>
      <c r="K11" s="49">
        <v>5.291666666666667</v>
      </c>
      <c r="L11" s="49">
        <v>5.583333333333333</v>
      </c>
      <c r="M11" s="49">
        <v>5.166666666666667</v>
      </c>
      <c r="N11" s="49">
        <v>4.833333333333333</v>
      </c>
      <c r="T11" s="49">
        <f t="shared" si="0"/>
        <v>5.4375</v>
      </c>
      <c r="U11" s="49">
        <f t="shared" si="1"/>
        <v>5</v>
      </c>
      <c r="V11" s="49">
        <f t="shared" si="2"/>
        <v>0.4375</v>
      </c>
    </row>
    <row r="12" spans="1:27">
      <c r="A12">
        <v>9</v>
      </c>
      <c r="B12" s="290" t="s">
        <v>305</v>
      </c>
      <c r="C12" s="290"/>
      <c r="D12" s="290" t="s">
        <v>477</v>
      </c>
      <c r="E12" s="290" t="s">
        <v>495</v>
      </c>
      <c r="F12" s="290" t="s">
        <v>496</v>
      </c>
      <c r="G12" s="290" t="s">
        <v>400</v>
      </c>
      <c r="H12" s="290" t="s">
        <v>495</v>
      </c>
      <c r="I12" s="290" t="s">
        <v>466</v>
      </c>
      <c r="J12" s="328" t="s">
        <v>467</v>
      </c>
      <c r="K12" s="49">
        <v>5.458333333333333</v>
      </c>
      <c r="L12" s="49">
        <v>5.375</v>
      </c>
      <c r="M12" s="49">
        <v>5.083333333333333</v>
      </c>
      <c r="N12" s="49">
        <v>5.625</v>
      </c>
      <c r="T12" s="49">
        <f t="shared" si="0"/>
        <v>5.4166666666666661</v>
      </c>
      <c r="U12" s="49">
        <f t="shared" si="1"/>
        <v>5.3541666666666661</v>
      </c>
      <c r="V12" s="49">
        <f t="shared" si="2"/>
        <v>6.25E-2</v>
      </c>
    </row>
    <row r="13" spans="1:27">
      <c r="A13">
        <v>10</v>
      </c>
      <c r="B13" s="290" t="s">
        <v>307</v>
      </c>
      <c r="C13" s="290"/>
      <c r="D13" s="290" t="s">
        <v>108</v>
      </c>
      <c r="E13" s="290" t="s">
        <v>285</v>
      </c>
      <c r="F13" s="290" t="s">
        <v>286</v>
      </c>
      <c r="G13" s="290" t="s">
        <v>287</v>
      </c>
      <c r="H13" s="290" t="s">
        <v>285</v>
      </c>
      <c r="I13" s="290" t="s">
        <v>288</v>
      </c>
      <c r="J13" s="328" t="s">
        <v>289</v>
      </c>
      <c r="K13" s="49">
        <v>5</v>
      </c>
      <c r="L13" s="49">
        <v>5.958333333333333</v>
      </c>
      <c r="M13" s="49">
        <v>4.958333333333333</v>
      </c>
      <c r="N13" s="49">
        <v>5.083333333333333</v>
      </c>
      <c r="T13" s="49">
        <f t="shared" si="0"/>
        <v>5.4791666666666661</v>
      </c>
      <c r="U13" s="49">
        <f t="shared" si="1"/>
        <v>5.020833333333333</v>
      </c>
      <c r="V13" s="49">
        <f t="shared" si="2"/>
        <v>0.45833333333333304</v>
      </c>
    </row>
    <row r="14" spans="1:27">
      <c r="A14">
        <v>11</v>
      </c>
      <c r="B14" s="290" t="s">
        <v>492</v>
      </c>
      <c r="C14" s="290"/>
      <c r="D14" s="290" t="s">
        <v>576</v>
      </c>
      <c r="E14" s="290" t="s">
        <v>290</v>
      </c>
      <c r="F14" s="290" t="s">
        <v>291</v>
      </c>
      <c r="G14" s="290" t="s">
        <v>292</v>
      </c>
      <c r="H14" s="290" t="s">
        <v>290</v>
      </c>
      <c r="I14" s="290" t="s">
        <v>293</v>
      </c>
      <c r="J14" s="328" t="s">
        <v>294</v>
      </c>
      <c r="K14" s="49">
        <v>4.583333333333333</v>
      </c>
      <c r="L14" s="49">
        <v>4.708333333333333</v>
      </c>
      <c r="M14" s="49">
        <v>4.3478260869565215</v>
      </c>
      <c r="N14" s="49">
        <v>3.7083333333333335</v>
      </c>
      <c r="T14" s="49">
        <f t="shared" si="0"/>
        <v>4.645833333333333</v>
      </c>
      <c r="U14" s="49">
        <f t="shared" si="1"/>
        <v>4.0280797101449277</v>
      </c>
      <c r="V14" s="49">
        <f t="shared" si="2"/>
        <v>0.61775362318840532</v>
      </c>
    </row>
    <row r="15" spans="1:27">
      <c r="A15">
        <v>12</v>
      </c>
      <c r="B15" s="290" t="s">
        <v>308</v>
      </c>
      <c r="C15" s="290"/>
      <c r="D15" s="290" t="s">
        <v>577</v>
      </c>
      <c r="E15" s="290" t="s">
        <v>427</v>
      </c>
      <c r="F15" s="290" t="s">
        <v>486</v>
      </c>
      <c r="G15" s="290" t="s">
        <v>517</v>
      </c>
      <c r="H15" s="290" t="s">
        <v>427</v>
      </c>
      <c r="I15" s="290" t="s">
        <v>518</v>
      </c>
      <c r="J15" s="328" t="s">
        <v>519</v>
      </c>
      <c r="K15" s="49">
        <v>3.9166666666666665</v>
      </c>
      <c r="L15" s="49">
        <v>4.458333333333333</v>
      </c>
      <c r="M15" s="49">
        <v>3.9583333333333335</v>
      </c>
      <c r="N15" s="49">
        <v>4.1739130434782608</v>
      </c>
      <c r="T15" s="49">
        <f t="shared" si="0"/>
        <v>4.1875</v>
      </c>
      <c r="U15" s="49">
        <f t="shared" si="1"/>
        <v>4.0661231884057969</v>
      </c>
      <c r="V15" s="49">
        <f t="shared" si="2"/>
        <v>0.1213768115942031</v>
      </c>
    </row>
    <row r="16" spans="1:27">
      <c r="A16">
        <v>13</v>
      </c>
      <c r="B16" s="290" t="s">
        <v>493</v>
      </c>
      <c r="C16" s="290"/>
      <c r="D16" s="290" t="s">
        <v>17</v>
      </c>
      <c r="E16" s="290" t="s">
        <v>381</v>
      </c>
      <c r="F16" s="290" t="s">
        <v>18</v>
      </c>
      <c r="G16" s="290" t="s">
        <v>19</v>
      </c>
      <c r="H16" s="290" t="s">
        <v>20</v>
      </c>
      <c r="I16" s="290" t="s">
        <v>21</v>
      </c>
      <c r="J16" s="328" t="s">
        <v>22</v>
      </c>
      <c r="K16" s="49">
        <v>5.916666666666667</v>
      </c>
      <c r="L16" s="49">
        <v>5.7826086956521738</v>
      </c>
      <c r="M16" s="49">
        <v>6.0434782608695654</v>
      </c>
      <c r="N16" s="49">
        <v>6.041666666666667</v>
      </c>
      <c r="T16" s="49">
        <f t="shared" si="0"/>
        <v>5.84963768115942</v>
      </c>
      <c r="U16" s="49">
        <f t="shared" si="1"/>
        <v>6.0425724637681162</v>
      </c>
      <c r="V16" s="49">
        <f t="shared" si="2"/>
        <v>-0.19293478260869623</v>
      </c>
    </row>
    <row r="17" spans="1:22">
      <c r="A17">
        <v>14</v>
      </c>
      <c r="B17" s="290" t="s">
        <v>309</v>
      </c>
      <c r="C17" s="290"/>
      <c r="D17" s="290" t="s">
        <v>23</v>
      </c>
      <c r="E17" s="290" t="s">
        <v>24</v>
      </c>
      <c r="F17" s="290" t="s">
        <v>487</v>
      </c>
      <c r="G17" s="290" t="s">
        <v>363</v>
      </c>
      <c r="H17" s="290" t="s">
        <v>24</v>
      </c>
      <c r="I17" s="290" t="s">
        <v>26</v>
      </c>
      <c r="J17" s="328" t="s">
        <v>27</v>
      </c>
      <c r="K17" s="49">
        <v>5.166666666666667</v>
      </c>
      <c r="L17" s="49">
        <v>5.5</v>
      </c>
      <c r="M17" s="49">
        <v>5.416666666666667</v>
      </c>
      <c r="N17" s="49">
        <v>5.291666666666667</v>
      </c>
      <c r="T17" s="49">
        <f t="shared" si="0"/>
        <v>5.3333333333333339</v>
      </c>
      <c r="U17" s="49">
        <f t="shared" si="1"/>
        <v>5.354166666666667</v>
      </c>
      <c r="V17" s="49">
        <f t="shared" si="2"/>
        <v>-2.0833333333333037E-2</v>
      </c>
    </row>
    <row r="18" spans="1:22">
      <c r="A18">
        <v>15</v>
      </c>
      <c r="B18" s="290" t="s">
        <v>310</v>
      </c>
      <c r="C18" s="290"/>
      <c r="D18" s="290" t="s">
        <v>477</v>
      </c>
      <c r="E18" s="290" t="s">
        <v>28</v>
      </c>
      <c r="F18" s="290" t="s">
        <v>436</v>
      </c>
      <c r="G18" s="290" t="s">
        <v>364</v>
      </c>
      <c r="H18" s="290" t="s">
        <v>152</v>
      </c>
      <c r="I18" s="290" t="s">
        <v>153</v>
      </c>
      <c r="J18" s="328" t="s">
        <v>154</v>
      </c>
      <c r="K18" s="49">
        <v>6</v>
      </c>
      <c r="L18" s="49">
        <v>5.416666666666667</v>
      </c>
      <c r="M18" s="49">
        <v>5.5</v>
      </c>
      <c r="N18" s="49">
        <v>4.541666666666667</v>
      </c>
      <c r="T18" s="49">
        <f t="shared" si="0"/>
        <v>5.7083333333333339</v>
      </c>
      <c r="U18" s="49">
        <f t="shared" si="1"/>
        <v>5.0208333333333339</v>
      </c>
      <c r="V18" s="49">
        <f t="shared" si="2"/>
        <v>0.6875</v>
      </c>
    </row>
    <row r="19" spans="1:22">
      <c r="A19">
        <v>16</v>
      </c>
      <c r="B19" s="290" t="s">
        <v>311</v>
      </c>
      <c r="C19" s="290"/>
      <c r="D19" s="290" t="s">
        <v>577</v>
      </c>
      <c r="E19" s="290" t="s">
        <v>155</v>
      </c>
      <c r="F19" s="290" t="s">
        <v>437</v>
      </c>
      <c r="G19" s="290" t="s">
        <v>156</v>
      </c>
      <c r="H19" s="290" t="s">
        <v>157</v>
      </c>
      <c r="I19" s="290" t="s">
        <v>365</v>
      </c>
      <c r="J19" s="328" t="s">
        <v>366</v>
      </c>
      <c r="K19" s="49">
        <v>5.666666666666667</v>
      </c>
      <c r="L19" s="49">
        <v>5.666666666666667</v>
      </c>
      <c r="M19" s="49">
        <v>3.6666666666666665</v>
      </c>
      <c r="N19" s="49">
        <v>3.7916666666666665</v>
      </c>
      <c r="T19" s="49">
        <f t="shared" si="0"/>
        <v>5.666666666666667</v>
      </c>
      <c r="U19" s="49">
        <f t="shared" si="1"/>
        <v>3.7291666666666665</v>
      </c>
      <c r="V19" s="49">
        <f t="shared" si="2"/>
        <v>1.9375000000000004</v>
      </c>
    </row>
    <row r="20" spans="1:22">
      <c r="A20">
        <v>17</v>
      </c>
      <c r="B20" s="290" t="s">
        <v>312</v>
      </c>
      <c r="C20" s="290"/>
      <c r="D20" s="290" t="s">
        <v>576</v>
      </c>
      <c r="E20" s="290" t="s">
        <v>142</v>
      </c>
      <c r="F20" s="290" t="s">
        <v>143</v>
      </c>
      <c r="G20" s="290" t="s">
        <v>144</v>
      </c>
      <c r="H20" s="290" t="s">
        <v>142</v>
      </c>
      <c r="I20" s="290" t="s">
        <v>145</v>
      </c>
      <c r="J20" s="328" t="s">
        <v>236</v>
      </c>
      <c r="K20" s="49">
        <v>5.25</v>
      </c>
      <c r="L20" s="49">
        <v>5.708333333333333</v>
      </c>
      <c r="M20" s="49">
        <v>5.875</v>
      </c>
      <c r="N20" s="49">
        <v>5.9565217391304346</v>
      </c>
      <c r="T20" s="49">
        <f t="shared" si="0"/>
        <v>5.4791666666666661</v>
      </c>
      <c r="U20" s="49">
        <f t="shared" si="1"/>
        <v>5.9157608695652169</v>
      </c>
      <c r="V20" s="49">
        <f t="shared" si="2"/>
        <v>-0.43659420289855078</v>
      </c>
    </row>
    <row r="21" spans="1:22">
      <c r="A21">
        <v>18</v>
      </c>
      <c r="B21" s="290" t="s">
        <v>313</v>
      </c>
      <c r="C21" s="290"/>
      <c r="D21" s="290" t="s">
        <v>577</v>
      </c>
      <c r="E21" s="290" t="s">
        <v>439</v>
      </c>
      <c r="F21" s="290" t="s">
        <v>440</v>
      </c>
      <c r="G21" s="290" t="s">
        <v>526</v>
      </c>
      <c r="H21" s="290" t="s">
        <v>439</v>
      </c>
      <c r="I21" s="290" t="s">
        <v>527</v>
      </c>
      <c r="J21" s="328" t="s">
        <v>528</v>
      </c>
      <c r="K21" s="49">
        <v>5.3478260869565215</v>
      </c>
      <c r="L21" s="49">
        <v>4.7391304347826084</v>
      </c>
      <c r="M21" s="49">
        <v>4.75</v>
      </c>
      <c r="N21" s="49">
        <v>4.666666666666667</v>
      </c>
      <c r="T21" s="49">
        <f t="shared" si="0"/>
        <v>5.0434782608695645</v>
      </c>
      <c r="U21" s="49">
        <f t="shared" si="1"/>
        <v>4.7083333333333339</v>
      </c>
      <c r="V21" s="49">
        <f t="shared" si="2"/>
        <v>0.3351449275362306</v>
      </c>
    </row>
    <row r="22" spans="1:22">
      <c r="A22">
        <v>19</v>
      </c>
      <c r="B22" s="290" t="s">
        <v>406</v>
      </c>
      <c r="C22" s="290"/>
      <c r="D22" s="290" t="s">
        <v>146</v>
      </c>
      <c r="E22" s="290" t="s">
        <v>455</v>
      </c>
      <c r="F22" s="290" t="s">
        <v>456</v>
      </c>
      <c r="G22" s="290" t="s">
        <v>529</v>
      </c>
      <c r="H22" s="290" t="s">
        <v>455</v>
      </c>
      <c r="I22" s="290" t="s">
        <v>147</v>
      </c>
      <c r="J22" s="328" t="s">
        <v>530</v>
      </c>
      <c r="K22" s="49">
        <v>5.208333333333333</v>
      </c>
      <c r="L22" s="49">
        <v>5.791666666666667</v>
      </c>
      <c r="M22" s="49">
        <v>5.833333333333333</v>
      </c>
      <c r="N22" s="49">
        <v>5.875</v>
      </c>
      <c r="T22" s="49">
        <f t="shared" si="0"/>
        <v>5.5</v>
      </c>
      <c r="U22" s="49">
        <f t="shared" si="1"/>
        <v>5.8541666666666661</v>
      </c>
      <c r="V22" s="49">
        <f t="shared" si="2"/>
        <v>-0.35416666666666607</v>
      </c>
    </row>
    <row r="23" spans="1:22">
      <c r="A23">
        <v>20</v>
      </c>
      <c r="B23" s="290" t="s">
        <v>407</v>
      </c>
      <c r="C23" s="290"/>
      <c r="D23" s="290" t="s">
        <v>477</v>
      </c>
      <c r="E23" s="290" t="s">
        <v>148</v>
      </c>
      <c r="F23" s="290" t="s">
        <v>457</v>
      </c>
      <c r="G23" s="290" t="s">
        <v>531</v>
      </c>
      <c r="H23" s="290" t="s">
        <v>148</v>
      </c>
      <c r="I23" s="290" t="s">
        <v>506</v>
      </c>
      <c r="J23" s="328" t="s">
        <v>507</v>
      </c>
      <c r="K23" s="49">
        <v>4.3478260869565215</v>
      </c>
      <c r="L23" s="49">
        <v>4.75</v>
      </c>
      <c r="M23" s="49">
        <v>3.7826086956521738</v>
      </c>
      <c r="N23" s="49">
        <v>4.125</v>
      </c>
      <c r="T23" s="49">
        <f t="shared" si="0"/>
        <v>4.5489130434782608</v>
      </c>
      <c r="U23" s="49">
        <f t="shared" si="1"/>
        <v>3.9538043478260869</v>
      </c>
      <c r="V23" s="49">
        <f t="shared" si="2"/>
        <v>0.59510869565217384</v>
      </c>
    </row>
    <row r="24" spans="1:22">
      <c r="A24">
        <v>21</v>
      </c>
      <c r="B24" s="290" t="s">
        <v>408</v>
      </c>
      <c r="C24" s="290"/>
      <c r="D24" s="290" t="s">
        <v>477</v>
      </c>
      <c r="E24" s="290" t="s">
        <v>458</v>
      </c>
      <c r="F24" s="290" t="s">
        <v>459</v>
      </c>
      <c r="G24" s="290" t="s">
        <v>508</v>
      </c>
      <c r="H24" s="290" t="s">
        <v>458</v>
      </c>
      <c r="I24" s="290" t="s">
        <v>509</v>
      </c>
      <c r="J24" s="328" t="s">
        <v>510</v>
      </c>
      <c r="K24" s="49">
        <v>5.75</v>
      </c>
      <c r="L24" s="49">
        <v>5.3913043478260869</v>
      </c>
      <c r="M24" s="49">
        <v>5.666666666666667</v>
      </c>
      <c r="N24" s="49">
        <v>5.916666666666667</v>
      </c>
      <c r="T24" s="49">
        <f t="shared" si="0"/>
        <v>5.570652173913043</v>
      </c>
      <c r="U24" s="49">
        <f t="shared" si="1"/>
        <v>5.791666666666667</v>
      </c>
      <c r="V24" s="49">
        <f t="shared" si="2"/>
        <v>-0.22101449275362395</v>
      </c>
    </row>
    <row r="25" spans="1:22">
      <c r="A25">
        <v>22</v>
      </c>
      <c r="B25" s="290" t="s">
        <v>409</v>
      </c>
      <c r="C25" s="290"/>
      <c r="D25" s="290" t="s">
        <v>577</v>
      </c>
      <c r="E25" s="290" t="s">
        <v>150</v>
      </c>
      <c r="F25" s="290" t="s">
        <v>598</v>
      </c>
      <c r="G25" s="290" t="s">
        <v>511</v>
      </c>
      <c r="H25" s="290" t="s">
        <v>151</v>
      </c>
      <c r="I25" s="290" t="s">
        <v>331</v>
      </c>
      <c r="J25" s="328" t="s">
        <v>332</v>
      </c>
      <c r="K25" s="49">
        <v>4.833333333333333</v>
      </c>
      <c r="L25" s="49">
        <v>4.541666666666667</v>
      </c>
      <c r="M25" s="49">
        <v>4.166666666666667</v>
      </c>
      <c r="N25" s="49">
        <v>4.041666666666667</v>
      </c>
      <c r="T25" s="49">
        <f t="shared" si="0"/>
        <v>4.6875</v>
      </c>
      <c r="U25" s="49">
        <f t="shared" si="1"/>
        <v>4.104166666666667</v>
      </c>
      <c r="V25" s="49">
        <f t="shared" si="2"/>
        <v>0.58333333333333304</v>
      </c>
    </row>
    <row r="26" spans="1:22">
      <c r="A26">
        <v>23</v>
      </c>
      <c r="B26" s="290" t="s">
        <v>490</v>
      </c>
      <c r="C26" s="290"/>
      <c r="D26" s="290" t="s">
        <v>477</v>
      </c>
      <c r="E26" s="290" t="s">
        <v>333</v>
      </c>
      <c r="F26" s="290" t="s">
        <v>334</v>
      </c>
      <c r="G26" s="290" t="s">
        <v>335</v>
      </c>
      <c r="H26" s="290" t="s">
        <v>333</v>
      </c>
      <c r="I26" s="290" t="s">
        <v>336</v>
      </c>
      <c r="J26" s="328" t="s">
        <v>93</v>
      </c>
      <c r="K26" s="49">
        <v>5.6521739130434785</v>
      </c>
      <c r="L26" s="49">
        <v>5.625</v>
      </c>
      <c r="M26" s="49">
        <v>4.625</v>
      </c>
      <c r="N26" s="49">
        <v>4.958333333333333</v>
      </c>
      <c r="T26" s="49">
        <f t="shared" si="0"/>
        <v>5.6385869565217392</v>
      </c>
      <c r="U26" s="49">
        <f t="shared" si="1"/>
        <v>4.7916666666666661</v>
      </c>
      <c r="V26" s="49">
        <f t="shared" si="2"/>
        <v>0.84692028985507317</v>
      </c>
    </row>
    <row r="27" spans="1:22" ht="14" thickBot="1">
      <c r="A27">
        <v>24</v>
      </c>
      <c r="B27" s="312" t="s">
        <v>504</v>
      </c>
      <c r="C27" s="312"/>
      <c r="D27" s="312" t="s">
        <v>577</v>
      </c>
      <c r="E27" s="312" t="s">
        <v>256</v>
      </c>
      <c r="F27" s="312" t="s">
        <v>599</v>
      </c>
      <c r="G27" s="312" t="s">
        <v>402</v>
      </c>
      <c r="H27" s="312" t="s">
        <v>256</v>
      </c>
      <c r="I27" s="312" t="s">
        <v>258</v>
      </c>
      <c r="J27" s="330" t="s">
        <v>259</v>
      </c>
      <c r="K27" s="60">
        <v>4.666666666666667</v>
      </c>
      <c r="L27" s="60">
        <v>4.416666666666667</v>
      </c>
      <c r="M27" s="60">
        <v>5.333333333333333</v>
      </c>
      <c r="N27" s="60">
        <v>4.416666666666667</v>
      </c>
      <c r="O27" s="54"/>
      <c r="P27" s="54"/>
      <c r="Q27" s="54"/>
      <c r="R27" s="54"/>
      <c r="S27" s="54"/>
      <c r="T27" s="60">
        <f t="shared" si="0"/>
        <v>4.541666666666667</v>
      </c>
      <c r="U27" s="60">
        <f t="shared" si="1"/>
        <v>4.875</v>
      </c>
      <c r="V27" s="60">
        <f t="shared" si="2"/>
        <v>-0.33333333333333304</v>
      </c>
    </row>
    <row r="28" spans="1:22">
      <c r="K28" s="49">
        <f>AVERAGE(K4:K27)</f>
        <v>5.0502717391304346</v>
      </c>
      <c r="L28" s="49">
        <f t="shared" ref="L28:N28" si="3">AVERAGE(L4:L27)</f>
        <v>5.1591938405797118</v>
      </c>
      <c r="M28" s="49">
        <f t="shared" si="3"/>
        <v>4.7375452898550732</v>
      </c>
      <c r="N28" s="49">
        <f t="shared" si="3"/>
        <v>4.5831823671497594</v>
      </c>
      <c r="T28" s="49">
        <f>AVERAGE(T4:T27)</f>
        <v>5.1047327898550723</v>
      </c>
      <c r="U28" s="49">
        <f>AVERAGE(U4:U27)</f>
        <v>4.6603638285024163</v>
      </c>
      <c r="V28" s="49">
        <f>AVERAGE(V4:V27)</f>
        <v>0.44436896135265691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L27"/>
  <sheetViews>
    <sheetView workbookViewId="0">
      <pane xSplit="11" ySplit="2" topLeftCell="FH3" activePane="bottomRight" state="frozen"/>
      <selection pane="topRight" activeCell="N1" sqref="N1"/>
      <selection pane="bottomLeft" activeCell="A3" sqref="A3"/>
      <selection pane="bottomRight" activeCell="FR2" sqref="FR2"/>
    </sheetView>
  </sheetViews>
  <sheetFormatPr baseColWidth="10" defaultColWidth="8.28515625" defaultRowHeight="13" x14ac:dyDescent="0"/>
  <cols>
    <col min="1" max="1" width="8.28515625" style="5"/>
    <col min="2" max="2" width="5.28515625" style="5" customWidth="1"/>
    <col min="3" max="5" width="8.28515625" style="5"/>
    <col min="6" max="6" width="7" style="5" customWidth="1"/>
    <col min="7" max="7" width="10" style="5" customWidth="1"/>
    <col min="8" max="8" width="8.28515625" style="5"/>
    <col min="9" max="9" width="9" style="5" customWidth="1"/>
    <col min="10" max="10" width="9.28515625" style="5" customWidth="1"/>
    <col min="11" max="11" width="5.140625" style="5" customWidth="1"/>
    <col min="12" max="12" width="4.5703125" style="5" customWidth="1"/>
    <col min="13" max="13" width="6.5703125" style="5" customWidth="1"/>
    <col min="14" max="15" width="6.85546875" style="5" customWidth="1"/>
    <col min="16" max="16" width="7.140625" style="5" customWidth="1"/>
    <col min="17" max="17" width="6.140625" style="5" customWidth="1"/>
    <col min="18" max="18" width="6.42578125" style="5" customWidth="1"/>
    <col min="19" max="19" width="2.28515625" style="5" customWidth="1"/>
    <col min="20" max="20" width="8" style="5" customWidth="1"/>
    <col min="21" max="21" width="2.85546875" style="5" customWidth="1"/>
    <col min="22" max="22" width="6.28515625" style="5" customWidth="1"/>
    <col min="23" max="23" width="7.5703125" style="5" customWidth="1"/>
    <col min="24" max="24" width="8.28515625" style="5" customWidth="1"/>
    <col min="25" max="25" width="3.5703125" style="5" customWidth="1"/>
    <col min="26" max="26" width="5" style="5" customWidth="1"/>
    <col min="27" max="27" width="6.5703125" style="5" customWidth="1"/>
    <col min="28" max="29" width="6.7109375" style="5" customWidth="1"/>
    <col min="30" max="30" width="7.140625" style="5" customWidth="1"/>
    <col min="31" max="31" width="7.85546875" style="5" customWidth="1"/>
    <col min="32" max="32" width="6.140625" style="5" customWidth="1"/>
    <col min="33" max="33" width="2.5703125" style="5" customWidth="1"/>
    <col min="34" max="34" width="6.7109375" style="5" customWidth="1"/>
    <col min="35" max="35" width="2" style="5" customWidth="1"/>
    <col min="36" max="36" width="6.28515625" style="5" customWidth="1"/>
    <col min="37" max="37" width="7.28515625" style="5" customWidth="1"/>
    <col min="38" max="38" width="8.28515625" style="5" customWidth="1"/>
    <col min="39" max="39" width="2.7109375" style="5" customWidth="1"/>
    <col min="40" max="40" width="6.5703125" style="5" customWidth="1"/>
    <col min="41" max="41" width="6.7109375" style="5" customWidth="1"/>
    <col min="42" max="42" width="6.42578125" style="5" customWidth="1"/>
    <col min="43" max="43" width="7.140625" style="5" customWidth="1"/>
    <col min="44" max="44" width="7.5703125" style="5" customWidth="1"/>
    <col min="45" max="45" width="7.28515625" style="5" customWidth="1"/>
    <col min="46" max="46" width="2.7109375" style="5" customWidth="1"/>
    <col min="47" max="47" width="8" style="5" customWidth="1"/>
    <col min="48" max="48" width="3" style="5" customWidth="1"/>
    <col min="49" max="49" width="6.7109375" style="5" customWidth="1"/>
    <col min="50" max="50" width="7.140625" style="5" customWidth="1"/>
    <col min="51" max="51" width="8.28515625" style="5" customWidth="1"/>
    <col min="52" max="52" width="3" style="5" customWidth="1"/>
    <col min="53" max="55" width="8.28515625" style="5" customWidth="1"/>
    <col min="56" max="56" width="7" style="5" customWidth="1"/>
    <col min="57" max="57" width="6.5703125" style="5" customWidth="1"/>
    <col min="58" max="58" width="7.42578125" style="5" customWidth="1"/>
    <col min="59" max="59" width="7.85546875" style="5" customWidth="1"/>
    <col min="60" max="60" width="6.28515625" style="5" customWidth="1"/>
    <col min="61" max="61" width="3.140625" style="5" customWidth="1"/>
    <col min="62" max="62" width="5.28515625" style="5" customWidth="1"/>
    <col min="63" max="63" width="6.42578125" style="5" customWidth="1"/>
    <col min="64" max="64" width="8.28515625" style="5" customWidth="1"/>
    <col min="65" max="65" width="7" style="5" customWidth="1"/>
    <col min="66" max="66" width="6.140625" style="5" customWidth="1"/>
    <col min="67" max="67" width="7.28515625" style="5" customWidth="1"/>
    <col min="68" max="68" width="7.7109375" style="5" customWidth="1"/>
    <col min="69" max="69" width="7.28515625" style="5" customWidth="1"/>
    <col min="70" max="70" width="2.85546875" style="5" customWidth="1"/>
    <col min="71" max="71" width="8.28515625" style="5" customWidth="1"/>
    <col min="72" max="72" width="1.7109375" style="5" customWidth="1"/>
    <col min="73" max="73" width="8.28515625" style="5" customWidth="1"/>
    <col min="74" max="74" width="6.28515625" style="5" customWidth="1"/>
    <col min="75" max="75" width="7.140625" style="5" customWidth="1"/>
    <col min="76" max="76" width="2.7109375" style="5" customWidth="1"/>
    <col min="77" max="77" width="7.140625" style="5" customWidth="1"/>
    <col min="78" max="78" width="7" style="5" customWidth="1"/>
    <col min="79" max="79" width="5.42578125" style="5" customWidth="1"/>
    <col min="80" max="80" width="5.28515625" style="5" customWidth="1"/>
    <col min="81" max="81" width="7" style="5" customWidth="1"/>
    <col min="82" max="82" width="7.140625" style="5" customWidth="1"/>
    <col min="83" max="84" width="5.28515625" style="5" customWidth="1"/>
    <col min="85" max="85" width="2.28515625" style="5" customWidth="1"/>
    <col min="86" max="86" width="5.28515625" style="5" customWidth="1"/>
    <col min="87" max="87" width="6" style="5" customWidth="1"/>
    <col min="88" max="91" width="8.28515625" style="5" customWidth="1"/>
    <col min="92" max="92" width="3" style="5" customWidth="1"/>
    <col min="93" max="93" width="5.85546875" style="5" customWidth="1"/>
    <col min="94" max="94" width="5.42578125" style="5" customWidth="1"/>
    <col min="95" max="95" width="5.28515625" style="5" customWidth="1"/>
    <col min="96" max="96" width="5" style="5" customWidth="1"/>
    <col min="97" max="97" width="4.28515625" style="5" customWidth="1"/>
    <col min="98" max="98" width="5.85546875" style="5" customWidth="1"/>
    <col min="99" max="99" width="6.28515625" style="5" customWidth="1"/>
    <col min="100" max="100" width="2" style="5" customWidth="1"/>
    <col min="101" max="101" width="8.85546875" style="5" customWidth="1"/>
    <col min="102" max="102" width="7" style="5" bestFit="1" customWidth="1"/>
    <col min="103" max="103" width="7" style="5" customWidth="1"/>
    <col min="104" max="104" width="7.42578125" style="5" bestFit="1" customWidth="1"/>
    <col min="105" max="105" width="7.28515625" style="5" bestFit="1" customWidth="1"/>
    <col min="106" max="107" width="7.28515625" style="5" customWidth="1"/>
    <col min="108" max="108" width="8" style="5" bestFit="1" customWidth="1"/>
    <col min="109" max="109" width="7.85546875" style="5" bestFit="1" customWidth="1"/>
    <col min="110" max="110" width="8" style="5" bestFit="1" customWidth="1"/>
    <col min="111" max="111" width="7.85546875" style="5" bestFit="1" customWidth="1"/>
    <col min="112" max="112" width="7.85546875" style="5" customWidth="1"/>
    <col min="113" max="113" width="8.42578125" style="5" bestFit="1" customWidth="1"/>
    <col min="114" max="116" width="8.28515625" style="5" bestFit="1" customWidth="1"/>
    <col min="117" max="118" width="8.28515625" style="5" customWidth="1"/>
    <col min="119" max="119" width="2.5703125" style="5" customWidth="1"/>
    <col min="120" max="131" width="8.28515625" style="5"/>
    <col min="132" max="132" width="3.7109375" style="5" customWidth="1"/>
    <col min="133" max="168" width="8.28515625" style="5" customWidth="1"/>
    <col min="169" max="16384" width="8.28515625" style="5"/>
  </cols>
  <sheetData>
    <row r="1" spans="1:168">
      <c r="C1" s="5" t="s">
        <v>479</v>
      </c>
      <c r="K1" s="40" t="s">
        <v>272</v>
      </c>
      <c r="L1" s="40" t="s">
        <v>480</v>
      </c>
      <c r="Z1" s="40" t="s">
        <v>481</v>
      </c>
      <c r="AN1" s="40" t="s">
        <v>482</v>
      </c>
      <c r="BA1" s="38" t="s">
        <v>235</v>
      </c>
      <c r="BB1" s="15"/>
      <c r="BC1" s="15"/>
      <c r="BD1" s="15"/>
      <c r="BE1" s="15"/>
      <c r="BF1" s="15"/>
      <c r="BG1" s="15"/>
      <c r="BH1" s="15"/>
      <c r="BJ1" s="41" t="s">
        <v>451</v>
      </c>
      <c r="BL1" s="16" t="s">
        <v>450</v>
      </c>
      <c r="BY1" s="40" t="s">
        <v>483</v>
      </c>
      <c r="CO1" s="40" t="s">
        <v>491</v>
      </c>
      <c r="CU1" s="14"/>
      <c r="CW1" s="38" t="s">
        <v>12</v>
      </c>
      <c r="DB1" s="14"/>
      <c r="DC1" s="270" t="s">
        <v>1116</v>
      </c>
      <c r="DM1"/>
      <c r="DN1" s="267" t="s">
        <v>1117</v>
      </c>
      <c r="DP1" s="38" t="s">
        <v>474</v>
      </c>
      <c r="EC1" s="17" t="s">
        <v>415</v>
      </c>
      <c r="ED1" s="17" t="s">
        <v>416</v>
      </c>
      <c r="EE1" s="17" t="s">
        <v>225</v>
      </c>
      <c r="EF1" s="17" t="s">
        <v>225</v>
      </c>
      <c r="EG1" s="17" t="s">
        <v>225</v>
      </c>
      <c r="EH1" s="3" t="s">
        <v>417</v>
      </c>
      <c r="EI1" s="3" t="s">
        <v>418</v>
      </c>
      <c r="EJ1" s="3" t="s">
        <v>225</v>
      </c>
      <c r="EK1" s="3" t="s">
        <v>225</v>
      </c>
      <c r="EL1" s="3" t="s">
        <v>225</v>
      </c>
      <c r="EM1" s="3"/>
      <c r="EN1" s="3" t="s">
        <v>415</v>
      </c>
      <c r="EO1" s="3" t="s">
        <v>416</v>
      </c>
      <c r="EP1" s="3" t="s">
        <v>225</v>
      </c>
      <c r="EQ1" s="3" t="s">
        <v>417</v>
      </c>
      <c r="ER1" s="3" t="s">
        <v>418</v>
      </c>
      <c r="ES1" s="3" t="s">
        <v>225</v>
      </c>
      <c r="ET1" s="3" t="s">
        <v>415</v>
      </c>
      <c r="EU1" s="3" t="s">
        <v>416</v>
      </c>
      <c r="EV1" s="3" t="s">
        <v>225</v>
      </c>
      <c r="EW1" s="3" t="s">
        <v>417</v>
      </c>
      <c r="EX1" s="3" t="s">
        <v>418</v>
      </c>
      <c r="EY1" s="3" t="s">
        <v>225</v>
      </c>
      <c r="EZ1" s="3"/>
      <c r="FA1" s="3" t="s">
        <v>415</v>
      </c>
      <c r="FB1" s="3" t="s">
        <v>416</v>
      </c>
      <c r="FC1" s="3" t="s">
        <v>225</v>
      </c>
      <c r="FD1" s="3" t="s">
        <v>417</v>
      </c>
      <c r="FE1" s="3" t="s">
        <v>418</v>
      </c>
      <c r="FF1" s="3" t="s">
        <v>225</v>
      </c>
      <c r="FG1" s="3" t="s">
        <v>415</v>
      </c>
      <c r="FH1" s="3" t="s">
        <v>416</v>
      </c>
      <c r="FI1" s="3" t="s">
        <v>225</v>
      </c>
      <c r="FJ1" s="3" t="s">
        <v>417</v>
      </c>
      <c r="FK1" s="3" t="s">
        <v>418</v>
      </c>
      <c r="FL1" s="3" t="s">
        <v>225</v>
      </c>
    </row>
    <row r="2" spans="1:168" s="155" customFormat="1" ht="28" customHeight="1" thickBot="1">
      <c r="A2" s="155" t="s">
        <v>673</v>
      </c>
      <c r="B2" s="155" t="s">
        <v>672</v>
      </c>
      <c r="C2" s="155" t="s">
        <v>475</v>
      </c>
      <c r="D2" s="155" t="s">
        <v>575</v>
      </c>
      <c r="E2" s="155" t="s">
        <v>1144</v>
      </c>
      <c r="F2" s="155" t="s">
        <v>1145</v>
      </c>
      <c r="G2" s="155" t="s">
        <v>1146</v>
      </c>
      <c r="H2" s="155" t="s">
        <v>616</v>
      </c>
      <c r="I2" s="155" t="s">
        <v>668</v>
      </c>
      <c r="J2" s="155" t="s">
        <v>476</v>
      </c>
      <c r="K2" s="155" t="s">
        <v>273</v>
      </c>
      <c r="L2" s="156" t="s">
        <v>667</v>
      </c>
      <c r="M2" s="155" t="s">
        <v>1144</v>
      </c>
      <c r="N2" s="155" t="s">
        <v>1145</v>
      </c>
      <c r="O2" s="155" t="s">
        <v>1146</v>
      </c>
      <c r="P2" s="155" t="s">
        <v>616</v>
      </c>
      <c r="Q2" s="155" t="s">
        <v>668</v>
      </c>
      <c r="R2" s="155" t="s">
        <v>476</v>
      </c>
      <c r="T2" s="157" t="s">
        <v>1147</v>
      </c>
      <c r="U2" s="157"/>
      <c r="V2" s="157" t="s">
        <v>1148</v>
      </c>
      <c r="W2" s="157" t="s">
        <v>454</v>
      </c>
      <c r="X2" s="158" t="s">
        <v>1149</v>
      </c>
      <c r="Z2" s="156" t="s">
        <v>575</v>
      </c>
      <c r="AA2" s="155" t="s">
        <v>1144</v>
      </c>
      <c r="AB2" s="155" t="s">
        <v>1145</v>
      </c>
      <c r="AC2" s="155" t="s">
        <v>1146</v>
      </c>
      <c r="AD2" s="155" t="s">
        <v>616</v>
      </c>
      <c r="AE2" s="155" t="s">
        <v>668</v>
      </c>
      <c r="AF2" s="155" t="s">
        <v>476</v>
      </c>
      <c r="AH2" s="157" t="s">
        <v>1147</v>
      </c>
      <c r="AI2" s="157"/>
      <c r="AJ2" s="157" t="s">
        <v>1148</v>
      </c>
      <c r="AK2" s="157" t="s">
        <v>454</v>
      </c>
      <c r="AL2" s="158" t="s">
        <v>1149</v>
      </c>
      <c r="AN2" s="156" t="s">
        <v>1144</v>
      </c>
      <c r="AO2" s="155" t="s">
        <v>1145</v>
      </c>
      <c r="AP2" s="155" t="s">
        <v>1146</v>
      </c>
      <c r="AQ2" s="155" t="s">
        <v>616</v>
      </c>
      <c r="AR2" s="155" t="s">
        <v>668</v>
      </c>
      <c r="AS2" s="155" t="s">
        <v>476</v>
      </c>
      <c r="AU2" s="157" t="s">
        <v>1147</v>
      </c>
      <c r="AV2" s="157"/>
      <c r="AW2" s="157" t="s">
        <v>1148</v>
      </c>
      <c r="AX2" s="157" t="s">
        <v>454</v>
      </c>
      <c r="AY2" s="158" t="s">
        <v>1149</v>
      </c>
      <c r="BA2" s="159" t="s">
        <v>419</v>
      </c>
      <c r="BB2" s="160" t="s">
        <v>473</v>
      </c>
      <c r="BC2" s="155" t="s">
        <v>1144</v>
      </c>
      <c r="BD2" s="155" t="s">
        <v>1145</v>
      </c>
      <c r="BE2" s="155" t="s">
        <v>1146</v>
      </c>
      <c r="BF2" s="155" t="s">
        <v>616</v>
      </c>
      <c r="BG2" s="155" t="s">
        <v>668</v>
      </c>
      <c r="BH2" s="155" t="s">
        <v>476</v>
      </c>
      <c r="BJ2" s="168" t="s">
        <v>419</v>
      </c>
      <c r="BK2" s="157" t="s">
        <v>472</v>
      </c>
      <c r="BL2" s="155" t="s">
        <v>1144</v>
      </c>
      <c r="BM2" s="155" t="s">
        <v>1145</v>
      </c>
      <c r="BN2" s="155" t="s">
        <v>1146</v>
      </c>
      <c r="BO2" s="155" t="s">
        <v>616</v>
      </c>
      <c r="BP2" s="155" t="s">
        <v>668</v>
      </c>
      <c r="BQ2" s="155" t="s">
        <v>476</v>
      </c>
      <c r="BS2" s="157" t="s">
        <v>1147</v>
      </c>
      <c r="BU2" s="157" t="s">
        <v>1148</v>
      </c>
      <c r="BV2" s="157" t="s">
        <v>454</v>
      </c>
      <c r="BW2" s="158" t="s">
        <v>1149</v>
      </c>
      <c r="BY2" s="156" t="s">
        <v>1134</v>
      </c>
      <c r="BZ2" s="155" t="s">
        <v>1135</v>
      </c>
      <c r="CA2" s="155" t="s">
        <v>460</v>
      </c>
      <c r="CB2" s="155" t="s">
        <v>461</v>
      </c>
      <c r="CC2" s="155" t="s">
        <v>1136</v>
      </c>
      <c r="CD2" s="155" t="s">
        <v>1137</v>
      </c>
      <c r="CE2" s="155" t="s">
        <v>414</v>
      </c>
      <c r="CF2" s="155" t="s">
        <v>413</v>
      </c>
      <c r="CH2" s="162" t="s">
        <v>1138</v>
      </c>
      <c r="CI2" s="164" t="s">
        <v>452</v>
      </c>
      <c r="CJ2" s="163" t="s">
        <v>1139</v>
      </c>
      <c r="CK2" s="162" t="s">
        <v>1140</v>
      </c>
      <c r="CL2" s="164" t="s">
        <v>453</v>
      </c>
      <c r="CM2" s="163" t="s">
        <v>1141</v>
      </c>
      <c r="CO2" s="156" t="s">
        <v>1142</v>
      </c>
      <c r="CP2" s="155" t="s">
        <v>1143</v>
      </c>
      <c r="CQ2" s="155" t="s">
        <v>226</v>
      </c>
      <c r="CR2" s="155" t="s">
        <v>227</v>
      </c>
      <c r="CS2" s="162" t="s">
        <v>670</v>
      </c>
      <c r="CT2" s="162" t="s">
        <v>671</v>
      </c>
      <c r="CU2" s="163" t="s">
        <v>669</v>
      </c>
      <c r="CW2" s="159" t="s">
        <v>1124</v>
      </c>
      <c r="CX2" s="160" t="s">
        <v>1125</v>
      </c>
      <c r="CY2" s="161" t="s">
        <v>1126</v>
      </c>
      <c r="CZ2" s="160" t="s">
        <v>443</v>
      </c>
      <c r="DA2" s="160" t="s">
        <v>444</v>
      </c>
      <c r="DB2" s="161" t="s">
        <v>1123</v>
      </c>
      <c r="DC2" s="263" t="s">
        <v>1128</v>
      </c>
      <c r="DD2" s="160" t="s">
        <v>228</v>
      </c>
      <c r="DE2" s="160" t="s">
        <v>229</v>
      </c>
      <c r="DF2" s="160" t="s">
        <v>230</v>
      </c>
      <c r="DG2" s="160" t="s">
        <v>231</v>
      </c>
      <c r="DH2" s="161" t="s">
        <v>1127</v>
      </c>
      <c r="DI2" s="160" t="s">
        <v>232</v>
      </c>
      <c r="DJ2" s="160" t="s">
        <v>233</v>
      </c>
      <c r="DK2" s="160" t="s">
        <v>234</v>
      </c>
      <c r="DL2" s="160" t="s">
        <v>234</v>
      </c>
      <c r="DM2" s="268" t="s">
        <v>1127</v>
      </c>
      <c r="DN2" s="269" t="s">
        <v>1128</v>
      </c>
      <c r="DP2" s="159" t="s">
        <v>441</v>
      </c>
      <c r="DQ2" s="160" t="s">
        <v>442</v>
      </c>
      <c r="DR2" s="160" t="s">
        <v>443</v>
      </c>
      <c r="DS2" s="160" t="s">
        <v>444</v>
      </c>
      <c r="DT2" s="160" t="s">
        <v>228</v>
      </c>
      <c r="DU2" s="160" t="s">
        <v>229</v>
      </c>
      <c r="DV2" s="160" t="s">
        <v>230</v>
      </c>
      <c r="DW2" s="160" t="s">
        <v>231</v>
      </c>
      <c r="DX2" s="160" t="s">
        <v>232</v>
      </c>
      <c r="DY2" s="160" t="s">
        <v>233</v>
      </c>
      <c r="DZ2" s="160" t="s">
        <v>234</v>
      </c>
      <c r="EA2" s="160" t="s">
        <v>1120</v>
      </c>
      <c r="EC2" s="166" t="s">
        <v>419</v>
      </c>
      <c r="ED2" s="166" t="s">
        <v>420</v>
      </c>
      <c r="EE2" s="166" t="s">
        <v>421</v>
      </c>
      <c r="EF2" s="166" t="s">
        <v>422</v>
      </c>
      <c r="EG2" s="166" t="s">
        <v>423</v>
      </c>
      <c r="EH2" s="167" t="s">
        <v>419</v>
      </c>
      <c r="EI2" s="167" t="s">
        <v>420</v>
      </c>
      <c r="EJ2" s="167" t="s">
        <v>421</v>
      </c>
      <c r="EK2" s="167" t="s">
        <v>422</v>
      </c>
      <c r="EL2" s="167" t="s">
        <v>423</v>
      </c>
      <c r="EM2" s="167"/>
      <c r="EN2" s="167" t="s">
        <v>420</v>
      </c>
      <c r="EO2" s="167" t="s">
        <v>424</v>
      </c>
      <c r="EP2" s="167" t="s">
        <v>425</v>
      </c>
      <c r="EQ2" s="167" t="s">
        <v>420</v>
      </c>
      <c r="ER2" s="167" t="s">
        <v>424</v>
      </c>
      <c r="ES2" s="167" t="s">
        <v>425</v>
      </c>
      <c r="ET2" s="167" t="s">
        <v>421</v>
      </c>
      <c r="EU2" s="167" t="s">
        <v>424</v>
      </c>
      <c r="EV2" s="167" t="s">
        <v>425</v>
      </c>
      <c r="EW2" s="167" t="s">
        <v>421</v>
      </c>
      <c r="EX2" s="167" t="s">
        <v>424</v>
      </c>
      <c r="EY2" s="167" t="s">
        <v>425</v>
      </c>
      <c r="EZ2" s="167"/>
      <c r="FA2" s="167" t="s">
        <v>226</v>
      </c>
      <c r="FB2" s="167" t="s">
        <v>424</v>
      </c>
      <c r="FC2" s="167" t="s">
        <v>425</v>
      </c>
      <c r="FD2" s="167" t="s">
        <v>226</v>
      </c>
      <c r="FE2" s="167" t="s">
        <v>424</v>
      </c>
      <c r="FF2" s="167" t="s">
        <v>425</v>
      </c>
      <c r="FG2" s="167" t="s">
        <v>227</v>
      </c>
      <c r="FH2" s="167" t="s">
        <v>424</v>
      </c>
      <c r="FI2" s="167" t="s">
        <v>425</v>
      </c>
      <c r="FJ2" s="167" t="s">
        <v>227</v>
      </c>
      <c r="FK2" s="167" t="s">
        <v>424</v>
      </c>
      <c r="FL2" s="167" t="s">
        <v>425</v>
      </c>
    </row>
    <row r="3" spans="1:168" s="169" customFormat="1">
      <c r="A3" s="169">
        <v>1</v>
      </c>
      <c r="B3" s="169">
        <v>1</v>
      </c>
      <c r="C3" s="169" t="s">
        <v>562</v>
      </c>
      <c r="D3" s="170" t="s">
        <v>576</v>
      </c>
      <c r="E3" s="170" t="s">
        <v>321</v>
      </c>
      <c r="F3" s="170" t="s">
        <v>322</v>
      </c>
      <c r="G3" s="170" t="s">
        <v>600</v>
      </c>
      <c r="H3" s="170" t="s">
        <v>321</v>
      </c>
      <c r="I3" s="170" t="s">
        <v>601</v>
      </c>
      <c r="J3" s="170" t="s">
        <v>602</v>
      </c>
      <c r="K3" s="171" t="s">
        <v>580</v>
      </c>
      <c r="L3" s="171">
        <v>2</v>
      </c>
      <c r="M3" s="169">
        <v>10</v>
      </c>
      <c r="N3" s="169">
        <v>3</v>
      </c>
      <c r="O3" s="169">
        <v>4</v>
      </c>
      <c r="P3" s="169">
        <v>10</v>
      </c>
      <c r="Q3" s="169">
        <v>4</v>
      </c>
      <c r="R3" s="169">
        <v>5</v>
      </c>
      <c r="T3" s="169">
        <v>0</v>
      </c>
      <c r="V3" s="169">
        <v>3.5</v>
      </c>
      <c r="W3" s="169">
        <v>4.5</v>
      </c>
      <c r="X3" s="172">
        <v>-1</v>
      </c>
      <c r="Z3" s="173">
        <v>3</v>
      </c>
      <c r="AA3" s="174">
        <v>7</v>
      </c>
      <c r="AB3" s="174">
        <v>2</v>
      </c>
      <c r="AC3" s="174">
        <v>3</v>
      </c>
      <c r="AD3" s="174">
        <v>7</v>
      </c>
      <c r="AE3" s="174">
        <v>3</v>
      </c>
      <c r="AF3" s="174">
        <v>4</v>
      </c>
      <c r="AH3" s="169">
        <v>0</v>
      </c>
      <c r="AJ3" s="169">
        <v>2.5</v>
      </c>
      <c r="AK3" s="169">
        <v>3.5</v>
      </c>
      <c r="AL3" s="172">
        <v>-1</v>
      </c>
      <c r="AM3" s="192"/>
      <c r="AN3" s="171">
        <v>3</v>
      </c>
      <c r="AO3" s="169">
        <v>1</v>
      </c>
      <c r="AP3" s="169">
        <v>1</v>
      </c>
      <c r="AQ3" s="169">
        <v>3</v>
      </c>
      <c r="AR3" s="169">
        <v>1</v>
      </c>
      <c r="AS3" s="169">
        <v>1</v>
      </c>
      <c r="AU3" s="169">
        <v>0</v>
      </c>
      <c r="AW3" s="169">
        <v>1</v>
      </c>
      <c r="AX3" s="169">
        <v>1</v>
      </c>
      <c r="AY3" s="172">
        <v>0</v>
      </c>
      <c r="AZ3" s="192"/>
      <c r="BA3" s="175">
        <v>10.078431372549019</v>
      </c>
      <c r="BB3" s="176">
        <v>1212.8431372549019</v>
      </c>
      <c r="BC3" s="176">
        <v>7.9411764705882355</v>
      </c>
      <c r="BD3" s="176">
        <v>10.117647058823529</v>
      </c>
      <c r="BE3" s="176">
        <v>5.2745098039215685</v>
      </c>
      <c r="BF3" s="176">
        <v>7.9411764705882355</v>
      </c>
      <c r="BG3" s="176">
        <v>30.862745098039216</v>
      </c>
      <c r="BH3" s="176">
        <v>9.235294117647058</v>
      </c>
      <c r="BI3" s="194"/>
      <c r="BJ3" s="175">
        <v>1.0444782717215022</v>
      </c>
      <c r="BK3" s="176">
        <v>3.0841625672777613</v>
      </c>
      <c r="BL3" s="176">
        <v>0.95139466656649863</v>
      </c>
      <c r="BM3" s="176">
        <v>1.0460128827949702</v>
      </c>
      <c r="BN3" s="176">
        <v>0.79757980222196956</v>
      </c>
      <c r="BO3" s="176">
        <v>0.95139466656649863</v>
      </c>
      <c r="BP3" s="176">
        <v>1.5032831892169569</v>
      </c>
      <c r="BQ3" s="176">
        <v>1.0101003269043258</v>
      </c>
      <c r="BR3" s="196"/>
      <c r="BS3" s="176">
        <v>0</v>
      </c>
      <c r="BT3" s="176"/>
      <c r="BU3" s="176">
        <v>1.21463610134108</v>
      </c>
      <c r="BV3" s="176">
        <v>1.6138211022137527</v>
      </c>
      <c r="BW3" s="177">
        <v>-0.39918500087267272</v>
      </c>
      <c r="BX3" s="198"/>
      <c r="BY3" s="178">
        <v>4.25</v>
      </c>
      <c r="BZ3" s="179">
        <v>4.75</v>
      </c>
      <c r="CA3" s="179">
        <v>2.5833333333333335</v>
      </c>
      <c r="CB3" s="179">
        <v>2.25</v>
      </c>
      <c r="CC3" s="179">
        <v>4.5</v>
      </c>
      <c r="CD3" s="179">
        <v>4.833333333333333</v>
      </c>
      <c r="CE3" s="179">
        <v>2.5833333333333335</v>
      </c>
      <c r="CF3" s="179">
        <v>2.5</v>
      </c>
      <c r="CG3" s="179"/>
      <c r="CH3" s="180">
        <v>4.5</v>
      </c>
      <c r="CI3" s="180">
        <v>2.416666666666667</v>
      </c>
      <c r="CJ3" s="181">
        <v>2.083333333333333</v>
      </c>
      <c r="CK3" s="180">
        <v>4.6666666666666661</v>
      </c>
      <c r="CL3" s="180">
        <v>2.541666666666667</v>
      </c>
      <c r="CM3" s="181">
        <v>2.1249999999999991</v>
      </c>
      <c r="CO3" s="178">
        <v>3.0833333333333335</v>
      </c>
      <c r="CP3" s="179">
        <v>3</v>
      </c>
      <c r="CQ3" s="179">
        <v>2.4166666666666665</v>
      </c>
      <c r="CR3" s="179">
        <v>1.5833333333333333</v>
      </c>
      <c r="CS3" s="182">
        <v>3.041666666666667</v>
      </c>
      <c r="CT3" s="182">
        <v>2</v>
      </c>
      <c r="CU3" s="183">
        <v>1.041666666666667</v>
      </c>
      <c r="CW3" s="200">
        <f t="shared" ref="CW3:CW26" si="0">(2*(ASIN(SQRT(DP3/100))))</f>
        <v>0</v>
      </c>
      <c r="CX3" s="184">
        <f t="shared" ref="CX3:CX26" si="1">(2*(ASIN(SQRT(DQ3/100))))</f>
        <v>0</v>
      </c>
      <c r="CY3" s="183">
        <f>AVERAGE(CW3:CX3)</f>
        <v>0</v>
      </c>
      <c r="CZ3" s="184">
        <f t="shared" ref="CZ3:CZ26" si="2">(2*(ASIN(SQRT(DR3/100))))</f>
        <v>0</v>
      </c>
      <c r="DA3" s="184">
        <f t="shared" ref="DA3:DA26" si="3">(2*(ASIN(SQRT(DS3/100))))</f>
        <v>0</v>
      </c>
      <c r="DB3" s="183">
        <f>AVERAGE(CZ3:DA3)</f>
        <v>0</v>
      </c>
      <c r="DC3" s="264">
        <f>CY3-DB3</f>
        <v>0</v>
      </c>
      <c r="DD3" s="184">
        <f t="shared" ref="DD3:DD26" si="4">(2*(ASIN(SQRT(DT3/100))))</f>
        <v>0</v>
      </c>
      <c r="DE3" s="184">
        <f t="shared" ref="DE3:DE26" si="5">(2*(ASIN(SQRT(DU3/100))))</f>
        <v>0</v>
      </c>
      <c r="DF3" s="184">
        <f t="shared" ref="DF3:DF26" si="6">(2*(ASIN(SQRT(DV3/100))))</f>
        <v>0</v>
      </c>
      <c r="DG3" s="184">
        <f t="shared" ref="DG3:DG26" si="7">(2*(ASIN(SQRT(DW3/100))))</f>
        <v>0</v>
      </c>
      <c r="DH3" s="183">
        <f>AVERAGE(DD3:DG3)</f>
        <v>0</v>
      </c>
      <c r="DI3" s="184">
        <f t="shared" ref="DI3:DI26" si="8">(2*(ASIN(SQRT(DX3/100))))</f>
        <v>0</v>
      </c>
      <c r="DJ3" s="184">
        <f t="shared" ref="DJ3:DJ26" si="9">(2*(ASIN(SQRT(DY3/100))))</f>
        <v>0</v>
      </c>
      <c r="DK3" s="184">
        <f t="shared" ref="DK3:DK26" si="10">(2*(ASIN(SQRT(DZ3/100))))</f>
        <v>0</v>
      </c>
      <c r="DL3" s="184">
        <f t="shared" ref="DL3:DL26" si="11">(2*(ASIN(SQRT(EA3/100))))</f>
        <v>0</v>
      </c>
      <c r="DM3" s="183">
        <f>AVERAGE(DI3:DL3)</f>
        <v>0</v>
      </c>
      <c r="DN3" s="264">
        <f>DH3-DM3</f>
        <v>0</v>
      </c>
      <c r="DO3" s="184"/>
      <c r="DP3" s="185">
        <v>0</v>
      </c>
      <c r="DQ3" s="184">
        <v>0</v>
      </c>
      <c r="DR3" s="184">
        <v>0</v>
      </c>
      <c r="DS3" s="184">
        <v>0</v>
      </c>
      <c r="DT3" s="184">
        <v>0</v>
      </c>
      <c r="DU3" s="184">
        <v>0</v>
      </c>
      <c r="DV3" s="184">
        <v>0</v>
      </c>
      <c r="DW3" s="184">
        <v>0</v>
      </c>
      <c r="DX3" s="184">
        <v>0</v>
      </c>
      <c r="DY3" s="184">
        <v>0</v>
      </c>
      <c r="DZ3" s="184">
        <v>0</v>
      </c>
      <c r="EA3" s="184">
        <v>0</v>
      </c>
      <c r="EC3" s="174">
        <v>20</v>
      </c>
      <c r="ED3" s="174">
        <v>0</v>
      </c>
      <c r="EE3" s="174">
        <v>0</v>
      </c>
      <c r="EF3" s="174">
        <v>0</v>
      </c>
      <c r="EG3" s="174">
        <v>0</v>
      </c>
      <c r="EH3" s="174">
        <v>20</v>
      </c>
      <c r="EI3" s="174">
        <v>0</v>
      </c>
      <c r="EJ3" s="174">
        <v>0</v>
      </c>
      <c r="EK3" s="174">
        <v>0</v>
      </c>
      <c r="EL3" s="174">
        <v>0</v>
      </c>
      <c r="EM3" s="174"/>
      <c r="EN3" s="174">
        <v>20</v>
      </c>
      <c r="EO3" s="174">
        <v>0</v>
      </c>
      <c r="EP3" s="174">
        <v>0</v>
      </c>
      <c r="EQ3" s="174">
        <v>20</v>
      </c>
      <c r="ER3" s="174">
        <v>0</v>
      </c>
      <c r="ES3" s="174">
        <v>0</v>
      </c>
      <c r="ET3" s="174">
        <v>20</v>
      </c>
      <c r="EU3" s="174">
        <v>0</v>
      </c>
      <c r="EV3" s="174">
        <v>0</v>
      </c>
      <c r="EW3" s="174">
        <v>20</v>
      </c>
      <c r="EX3" s="174">
        <v>0</v>
      </c>
      <c r="EY3" s="174">
        <v>0</v>
      </c>
      <c r="EZ3" s="174"/>
      <c r="FA3" s="174">
        <v>20</v>
      </c>
      <c r="FB3" s="174">
        <v>0</v>
      </c>
      <c r="FC3" s="174">
        <v>0</v>
      </c>
      <c r="FD3" s="174">
        <v>20</v>
      </c>
      <c r="FE3" s="174">
        <v>0</v>
      </c>
      <c r="FF3" s="174">
        <v>0</v>
      </c>
      <c r="FG3" s="174">
        <v>20</v>
      </c>
      <c r="FH3" s="174">
        <v>0</v>
      </c>
      <c r="FI3" s="174">
        <v>0</v>
      </c>
      <c r="FJ3" s="174">
        <v>20</v>
      </c>
      <c r="FK3" s="174">
        <v>0</v>
      </c>
      <c r="FL3" s="174">
        <v>0</v>
      </c>
    </row>
    <row r="4" spans="1:168" s="186" customFormat="1">
      <c r="A4" s="186">
        <v>2</v>
      </c>
      <c r="B4" s="186">
        <v>3</v>
      </c>
      <c r="C4" s="186" t="s">
        <v>563</v>
      </c>
      <c r="D4" s="187" t="s">
        <v>576</v>
      </c>
      <c r="E4" s="187" t="s">
        <v>403</v>
      </c>
      <c r="F4" s="187" t="s">
        <v>404</v>
      </c>
      <c r="G4" s="187" t="s">
        <v>603</v>
      </c>
      <c r="H4" s="187" t="s">
        <v>403</v>
      </c>
      <c r="I4" s="187" t="s">
        <v>604</v>
      </c>
      <c r="J4" s="187" t="s">
        <v>468</v>
      </c>
      <c r="K4" s="188" t="s">
        <v>275</v>
      </c>
      <c r="L4" s="188">
        <v>2</v>
      </c>
      <c r="M4" s="186">
        <v>10</v>
      </c>
      <c r="N4" s="186">
        <v>7</v>
      </c>
      <c r="O4" s="186">
        <v>8</v>
      </c>
      <c r="P4" s="186">
        <v>10</v>
      </c>
      <c r="Q4" s="186">
        <v>8</v>
      </c>
      <c r="R4" s="186">
        <v>9</v>
      </c>
      <c r="T4" s="169">
        <v>0</v>
      </c>
      <c r="U4" s="169"/>
      <c r="V4" s="169">
        <v>7.5</v>
      </c>
      <c r="W4" s="169">
        <v>8.5</v>
      </c>
      <c r="X4" s="172">
        <v>-1</v>
      </c>
      <c r="Z4" s="173">
        <v>3</v>
      </c>
      <c r="AA4" s="174">
        <v>8</v>
      </c>
      <c r="AB4" s="174">
        <v>6</v>
      </c>
      <c r="AC4" s="174">
        <v>7</v>
      </c>
      <c r="AD4" s="174">
        <v>8</v>
      </c>
      <c r="AE4" s="174">
        <v>8</v>
      </c>
      <c r="AF4" s="174">
        <v>9</v>
      </c>
      <c r="AH4" s="169">
        <v>0</v>
      </c>
      <c r="AI4" s="169"/>
      <c r="AJ4" s="169">
        <v>6.5</v>
      </c>
      <c r="AK4" s="169">
        <v>8.5</v>
      </c>
      <c r="AL4" s="172">
        <v>-2</v>
      </c>
      <c r="AM4" s="193"/>
      <c r="AN4" s="188">
        <v>2</v>
      </c>
      <c r="AO4" s="186">
        <v>2</v>
      </c>
      <c r="AP4" s="169">
        <v>2</v>
      </c>
      <c r="AQ4" s="169">
        <v>2</v>
      </c>
      <c r="AR4" s="186">
        <v>2</v>
      </c>
      <c r="AS4" s="169">
        <v>2</v>
      </c>
      <c r="AU4" s="169">
        <v>0</v>
      </c>
      <c r="AV4" s="169"/>
      <c r="AW4" s="169">
        <v>2</v>
      </c>
      <c r="AX4" s="169">
        <v>2</v>
      </c>
      <c r="AY4" s="172">
        <v>0</v>
      </c>
      <c r="AZ4" s="193"/>
      <c r="BA4" s="189">
        <v>1.7058823529411764</v>
      </c>
      <c r="BB4" s="190">
        <v>1212.8431372549019</v>
      </c>
      <c r="BC4" s="190">
        <v>15.921568627450981</v>
      </c>
      <c r="BD4" s="190">
        <v>57.156862745098039</v>
      </c>
      <c r="BE4" s="190">
        <v>10.235294117647058</v>
      </c>
      <c r="BF4" s="190">
        <v>15.921568627450981</v>
      </c>
      <c r="BG4" s="190">
        <v>0.60784313725490191</v>
      </c>
      <c r="BH4" s="190">
        <v>0.23529411764705882</v>
      </c>
      <c r="BI4" s="195"/>
      <c r="BJ4" s="189">
        <v>0.43230891030330015</v>
      </c>
      <c r="BK4" s="190">
        <v>3.0841625672777613</v>
      </c>
      <c r="BL4" s="190">
        <v>1.2284406196172732</v>
      </c>
      <c r="BM4" s="190">
        <v>1.7646009705944268</v>
      </c>
      <c r="BN4" s="190">
        <v>1.0505844458694535</v>
      </c>
      <c r="BO4" s="190">
        <v>1.2284406196172732</v>
      </c>
      <c r="BP4" s="190">
        <v>0.20624367628578033</v>
      </c>
      <c r="BQ4" s="190">
        <v>9.1770373355645363E-2</v>
      </c>
      <c r="BR4" s="197"/>
      <c r="BS4" s="190">
        <v>0</v>
      </c>
      <c r="BT4" s="190"/>
      <c r="BU4" s="190">
        <v>1.8350063001625931</v>
      </c>
      <c r="BV4" s="190">
        <v>0.26555767750176229</v>
      </c>
      <c r="BW4" s="191">
        <v>1.5694486226608308</v>
      </c>
      <c r="BX4" s="199"/>
      <c r="BY4" s="178">
        <v>3.4166666666666665</v>
      </c>
      <c r="BZ4" s="179">
        <v>4.25</v>
      </c>
      <c r="CA4" s="179">
        <v>3.4166666666666665</v>
      </c>
      <c r="CB4" s="179">
        <v>3.4166666666666665</v>
      </c>
      <c r="CC4" s="179">
        <v>3.5</v>
      </c>
      <c r="CD4" s="179">
        <v>4.166666666666667</v>
      </c>
      <c r="CE4" s="179">
        <v>3.5</v>
      </c>
      <c r="CF4" s="179">
        <v>2.8333333333333335</v>
      </c>
      <c r="CG4" s="179"/>
      <c r="CH4" s="180">
        <v>3.833333333333333</v>
      </c>
      <c r="CI4" s="180">
        <v>3.4166666666666665</v>
      </c>
      <c r="CJ4" s="181">
        <v>0.41666666666666652</v>
      </c>
      <c r="CK4" s="180">
        <v>3.8333333333333335</v>
      </c>
      <c r="CL4" s="180">
        <v>3.166666666666667</v>
      </c>
      <c r="CM4" s="181">
        <v>0.66666666666666652</v>
      </c>
      <c r="CO4" s="178">
        <v>3.25</v>
      </c>
      <c r="CP4" s="179">
        <v>2.3333333333333335</v>
      </c>
      <c r="CQ4" s="179">
        <v>3.5</v>
      </c>
      <c r="CR4" s="179">
        <v>3.0833333333333335</v>
      </c>
      <c r="CS4" s="182">
        <v>2.791666666666667</v>
      </c>
      <c r="CT4" s="182">
        <v>3.291666666666667</v>
      </c>
      <c r="CU4" s="183">
        <v>-0.5</v>
      </c>
      <c r="CV4" s="169"/>
      <c r="CW4" s="185">
        <f t="shared" si="0"/>
        <v>0</v>
      </c>
      <c r="CX4" s="184">
        <f t="shared" si="1"/>
        <v>0</v>
      </c>
      <c r="CY4" s="183">
        <f t="shared" ref="CY4:CY26" si="12">AVERAGE(CW4:CX4)</f>
        <v>0</v>
      </c>
      <c r="CZ4" s="184">
        <f t="shared" si="2"/>
        <v>0</v>
      </c>
      <c r="DA4" s="184">
        <f t="shared" si="3"/>
        <v>0</v>
      </c>
      <c r="DB4" s="183">
        <f t="shared" ref="DB4:DB26" si="13">AVERAGE(CZ4:DA4)</f>
        <v>0</v>
      </c>
      <c r="DC4" s="264">
        <f t="shared" ref="DC4:DC26" si="14">CY4-DB4</f>
        <v>0</v>
      </c>
      <c r="DD4" s="184">
        <f t="shared" si="4"/>
        <v>0</v>
      </c>
      <c r="DE4" s="184">
        <f t="shared" si="5"/>
        <v>0</v>
      </c>
      <c r="DF4" s="184">
        <f t="shared" si="6"/>
        <v>0</v>
      </c>
      <c r="DG4" s="184">
        <f t="shared" si="7"/>
        <v>0</v>
      </c>
      <c r="DH4" s="183">
        <f t="shared" ref="DH4:DH26" si="15">AVERAGE(DD4:DG4)</f>
        <v>0</v>
      </c>
      <c r="DI4" s="184">
        <f t="shared" si="8"/>
        <v>0</v>
      </c>
      <c r="DJ4" s="184">
        <f t="shared" si="9"/>
        <v>0</v>
      </c>
      <c r="DK4" s="184">
        <f t="shared" si="10"/>
        <v>0</v>
      </c>
      <c r="DL4" s="184">
        <f t="shared" si="11"/>
        <v>0</v>
      </c>
      <c r="DM4" s="183">
        <f t="shared" ref="DM4:DM26" si="16">AVERAGE(DI4:DL4)</f>
        <v>0</v>
      </c>
      <c r="DN4" s="264">
        <f t="shared" ref="DN4:DN26" si="17">DH4-DM4</f>
        <v>0</v>
      </c>
      <c r="DO4" s="184"/>
      <c r="DP4" s="185">
        <v>0</v>
      </c>
      <c r="DQ4" s="184">
        <v>0</v>
      </c>
      <c r="DR4" s="184">
        <v>0</v>
      </c>
      <c r="DS4" s="184">
        <v>0</v>
      </c>
      <c r="DT4" s="184">
        <v>0</v>
      </c>
      <c r="DU4" s="184">
        <v>0</v>
      </c>
      <c r="DV4" s="184">
        <v>0</v>
      </c>
      <c r="DW4" s="184">
        <v>0</v>
      </c>
      <c r="DX4" s="184">
        <v>0</v>
      </c>
      <c r="DY4" s="184">
        <v>0</v>
      </c>
      <c r="DZ4" s="184">
        <v>0</v>
      </c>
      <c r="EA4" s="184">
        <v>0</v>
      </c>
      <c r="EC4" s="174">
        <v>20</v>
      </c>
      <c r="ED4" s="174">
        <v>0</v>
      </c>
      <c r="EE4" s="174">
        <v>0</v>
      </c>
      <c r="EF4" s="174">
        <v>0</v>
      </c>
      <c r="EG4" s="174">
        <v>0</v>
      </c>
      <c r="EH4" s="174">
        <v>20</v>
      </c>
      <c r="EI4" s="174">
        <v>0</v>
      </c>
      <c r="EJ4" s="174">
        <v>0</v>
      </c>
      <c r="EK4" s="174">
        <v>0</v>
      </c>
      <c r="EL4" s="174">
        <v>0</v>
      </c>
      <c r="EM4" s="174"/>
      <c r="EN4" s="174">
        <v>20</v>
      </c>
      <c r="EO4" s="174">
        <v>0</v>
      </c>
      <c r="EP4" s="174">
        <v>0</v>
      </c>
      <c r="EQ4" s="174">
        <v>20</v>
      </c>
      <c r="ER4" s="174">
        <v>0</v>
      </c>
      <c r="ES4" s="174">
        <v>0</v>
      </c>
      <c r="ET4" s="174">
        <v>20</v>
      </c>
      <c r="EU4" s="174">
        <v>0</v>
      </c>
      <c r="EV4" s="174">
        <v>0</v>
      </c>
      <c r="EW4" s="174">
        <v>20</v>
      </c>
      <c r="EX4" s="174">
        <v>0</v>
      </c>
      <c r="EY4" s="174">
        <v>0</v>
      </c>
      <c r="EZ4" s="174"/>
      <c r="FA4" s="174">
        <v>20</v>
      </c>
      <c r="FB4" s="174">
        <v>0</v>
      </c>
      <c r="FC4" s="174">
        <v>0</v>
      </c>
      <c r="FD4" s="174">
        <v>20</v>
      </c>
      <c r="FE4" s="174">
        <v>0</v>
      </c>
      <c r="FF4" s="174">
        <v>0</v>
      </c>
      <c r="FG4" s="174">
        <v>20</v>
      </c>
      <c r="FH4" s="174">
        <v>0</v>
      </c>
      <c r="FI4" s="174">
        <v>0</v>
      </c>
      <c r="FJ4" s="174">
        <v>20</v>
      </c>
      <c r="FK4" s="174">
        <v>0</v>
      </c>
      <c r="FL4" s="174">
        <v>0</v>
      </c>
    </row>
    <row r="5" spans="1:168" s="186" customFormat="1">
      <c r="A5" s="186">
        <v>3</v>
      </c>
      <c r="B5" s="186">
        <v>4</v>
      </c>
      <c r="C5" s="186" t="s">
        <v>564</v>
      </c>
      <c r="D5" s="187" t="s">
        <v>265</v>
      </c>
      <c r="E5" s="187" t="s">
        <v>266</v>
      </c>
      <c r="F5" s="187" t="s">
        <v>405</v>
      </c>
      <c r="G5" s="187" t="s">
        <v>469</v>
      </c>
      <c r="H5" s="187" t="s">
        <v>267</v>
      </c>
      <c r="I5" s="187" t="s">
        <v>470</v>
      </c>
      <c r="J5" s="187" t="s">
        <v>471</v>
      </c>
      <c r="K5" s="188" t="s">
        <v>223</v>
      </c>
      <c r="L5" s="188">
        <v>6</v>
      </c>
      <c r="M5" s="186">
        <v>5</v>
      </c>
      <c r="N5" s="186">
        <v>6</v>
      </c>
      <c r="O5" s="186">
        <v>7</v>
      </c>
      <c r="P5" s="186">
        <v>5</v>
      </c>
      <c r="Q5" s="186">
        <v>5</v>
      </c>
      <c r="R5" s="186">
        <v>6</v>
      </c>
      <c r="T5" s="169">
        <v>0</v>
      </c>
      <c r="U5" s="169"/>
      <c r="V5" s="169">
        <v>6.5</v>
      </c>
      <c r="W5" s="169">
        <v>5.5</v>
      </c>
      <c r="X5" s="172">
        <v>1</v>
      </c>
      <c r="Z5" s="173">
        <v>5</v>
      </c>
      <c r="AA5" s="174">
        <v>3</v>
      </c>
      <c r="AB5" s="174">
        <v>5</v>
      </c>
      <c r="AC5" s="174">
        <v>6</v>
      </c>
      <c r="AD5" s="174">
        <v>3</v>
      </c>
      <c r="AE5" s="174">
        <v>5</v>
      </c>
      <c r="AF5" s="174">
        <v>6</v>
      </c>
      <c r="AH5" s="169">
        <v>0</v>
      </c>
      <c r="AI5" s="169"/>
      <c r="AJ5" s="169">
        <v>5.5</v>
      </c>
      <c r="AK5" s="169">
        <v>5.5</v>
      </c>
      <c r="AL5" s="172">
        <v>0</v>
      </c>
      <c r="AM5" s="193"/>
      <c r="AN5" s="188">
        <v>1</v>
      </c>
      <c r="AO5" s="186">
        <v>2</v>
      </c>
      <c r="AP5" s="169">
        <v>2</v>
      </c>
      <c r="AQ5" s="169">
        <v>1</v>
      </c>
      <c r="AR5" s="186">
        <v>2</v>
      </c>
      <c r="AS5" s="169">
        <v>2</v>
      </c>
      <c r="AU5" s="169">
        <v>0</v>
      </c>
      <c r="AV5" s="169"/>
      <c r="AW5" s="169">
        <v>2</v>
      </c>
      <c r="AX5" s="169">
        <v>2</v>
      </c>
      <c r="AY5" s="172">
        <v>0</v>
      </c>
      <c r="AZ5" s="193"/>
      <c r="BA5" s="189">
        <v>92.058823529411768</v>
      </c>
      <c r="BB5" s="190">
        <v>38.254901960784316</v>
      </c>
      <c r="BC5" s="190">
        <v>233.09803921568627</v>
      </c>
      <c r="BD5" s="190">
        <v>20.627450980392158</v>
      </c>
      <c r="BE5" s="190">
        <v>6.4509803921568629</v>
      </c>
      <c r="BF5" s="190">
        <v>233.09803921568627</v>
      </c>
      <c r="BG5" s="190">
        <v>1.8431372549019607</v>
      </c>
      <c r="BH5" s="190">
        <v>1.7450980392156863</v>
      </c>
      <c r="BI5" s="195"/>
      <c r="BJ5" s="189">
        <v>1.9687575577833838</v>
      </c>
      <c r="BK5" s="190">
        <v>1.5938938970453636</v>
      </c>
      <c r="BL5" s="190">
        <v>2.3693977760999823</v>
      </c>
      <c r="BM5" s="190">
        <v>1.3350053363422543</v>
      </c>
      <c r="BN5" s="190">
        <v>0.87221342051887385</v>
      </c>
      <c r="BO5" s="190">
        <v>2.3693977760999823</v>
      </c>
      <c r="BP5" s="190">
        <v>0.45379782613703845</v>
      </c>
      <c r="BQ5" s="190">
        <v>0.43855785958030169</v>
      </c>
      <c r="BR5" s="197"/>
      <c r="BS5" s="190">
        <v>0</v>
      </c>
      <c r="BT5" s="190"/>
      <c r="BU5" s="190">
        <v>1.4483728418739004</v>
      </c>
      <c r="BV5" s="190">
        <v>0.66164568131220647</v>
      </c>
      <c r="BW5" s="191">
        <v>0.78672716056169389</v>
      </c>
      <c r="BX5" s="199"/>
      <c r="BY5" s="178">
        <v>3.5</v>
      </c>
      <c r="BZ5" s="179">
        <v>3.8333333333333335</v>
      </c>
      <c r="CA5" s="179">
        <v>3.1666666666666665</v>
      </c>
      <c r="CB5" s="179">
        <v>2.8333333333333335</v>
      </c>
      <c r="CC5" s="179">
        <v>3.75</v>
      </c>
      <c r="CD5" s="179">
        <v>3.5833333333333335</v>
      </c>
      <c r="CE5" s="179">
        <v>3.75</v>
      </c>
      <c r="CF5" s="179">
        <v>2.3333333333333335</v>
      </c>
      <c r="CG5" s="179"/>
      <c r="CH5" s="180">
        <v>3.666666666666667</v>
      </c>
      <c r="CI5" s="180">
        <v>3</v>
      </c>
      <c r="CJ5" s="181">
        <v>0.66666666666666696</v>
      </c>
      <c r="CK5" s="180">
        <v>3.666666666666667</v>
      </c>
      <c r="CL5" s="180">
        <v>3.041666666666667</v>
      </c>
      <c r="CM5" s="181">
        <v>0.625</v>
      </c>
      <c r="CO5" s="178">
        <v>1.6666666666666667</v>
      </c>
      <c r="CP5" s="179">
        <v>2.9166666666666665</v>
      </c>
      <c r="CQ5" s="179">
        <v>2.4166666666666665</v>
      </c>
      <c r="CR5" s="179">
        <v>2.25</v>
      </c>
      <c r="CS5" s="182">
        <v>2.2916666666666665</v>
      </c>
      <c r="CT5" s="182">
        <v>2.333333333333333</v>
      </c>
      <c r="CU5" s="183">
        <v>-4.1666666666666519E-2</v>
      </c>
      <c r="CV5" s="169"/>
      <c r="CW5" s="185">
        <f t="shared" si="0"/>
        <v>0</v>
      </c>
      <c r="CX5" s="184">
        <f t="shared" si="1"/>
        <v>0</v>
      </c>
      <c r="CY5" s="183">
        <f t="shared" si="12"/>
        <v>0</v>
      </c>
      <c r="CZ5" s="184">
        <f t="shared" si="2"/>
        <v>0</v>
      </c>
      <c r="DA5" s="184">
        <f t="shared" si="3"/>
        <v>0</v>
      </c>
      <c r="DB5" s="183">
        <f t="shared" si="13"/>
        <v>0</v>
      </c>
      <c r="DC5" s="264">
        <f t="shared" si="14"/>
        <v>0</v>
      </c>
      <c r="DD5" s="184">
        <f t="shared" si="4"/>
        <v>0</v>
      </c>
      <c r="DE5" s="184">
        <f t="shared" si="5"/>
        <v>0</v>
      </c>
      <c r="DF5" s="184">
        <f t="shared" si="6"/>
        <v>0</v>
      </c>
      <c r="DG5" s="184">
        <f t="shared" si="7"/>
        <v>0</v>
      </c>
      <c r="DH5" s="183">
        <f t="shared" si="15"/>
        <v>0</v>
      </c>
      <c r="DI5" s="184">
        <f t="shared" si="8"/>
        <v>0</v>
      </c>
      <c r="DJ5" s="184">
        <f t="shared" si="9"/>
        <v>0</v>
      </c>
      <c r="DK5" s="184">
        <f t="shared" si="10"/>
        <v>0</v>
      </c>
      <c r="DL5" s="184">
        <f t="shared" si="11"/>
        <v>0</v>
      </c>
      <c r="DM5" s="183">
        <f t="shared" si="16"/>
        <v>0</v>
      </c>
      <c r="DN5" s="264">
        <f t="shared" si="17"/>
        <v>0</v>
      </c>
      <c r="DO5" s="184"/>
      <c r="DP5" s="185">
        <v>0</v>
      </c>
      <c r="DQ5" s="184">
        <v>0</v>
      </c>
      <c r="DR5" s="184">
        <v>0</v>
      </c>
      <c r="DS5" s="184">
        <v>0</v>
      </c>
      <c r="DT5" s="184">
        <v>0</v>
      </c>
      <c r="DU5" s="184">
        <v>0</v>
      </c>
      <c r="DV5" s="184">
        <v>0</v>
      </c>
      <c r="DW5" s="184">
        <v>0</v>
      </c>
      <c r="DX5" s="184">
        <v>0</v>
      </c>
      <c r="DY5" s="184">
        <v>0</v>
      </c>
      <c r="DZ5" s="184">
        <v>0</v>
      </c>
      <c r="EA5" s="184">
        <v>0</v>
      </c>
      <c r="EC5" s="174">
        <v>20</v>
      </c>
      <c r="ED5" s="174">
        <v>0</v>
      </c>
      <c r="EE5" s="174">
        <v>0</v>
      </c>
      <c r="EF5" s="174">
        <v>0</v>
      </c>
      <c r="EG5" s="174">
        <v>0</v>
      </c>
      <c r="EH5" s="174">
        <v>20</v>
      </c>
      <c r="EI5" s="174">
        <v>0</v>
      </c>
      <c r="EJ5" s="174">
        <v>0</v>
      </c>
      <c r="EK5" s="174">
        <v>0</v>
      </c>
      <c r="EL5" s="174">
        <v>0</v>
      </c>
      <c r="EM5" s="174"/>
      <c r="EN5" s="174">
        <v>20</v>
      </c>
      <c r="EO5" s="174">
        <v>0</v>
      </c>
      <c r="EP5" s="174">
        <v>0</v>
      </c>
      <c r="EQ5" s="174">
        <v>20</v>
      </c>
      <c r="ER5" s="174">
        <v>0</v>
      </c>
      <c r="ES5" s="174">
        <v>0</v>
      </c>
      <c r="ET5" s="174">
        <v>20</v>
      </c>
      <c r="EU5" s="174">
        <v>0</v>
      </c>
      <c r="EV5" s="174">
        <v>0</v>
      </c>
      <c r="EW5" s="174">
        <v>20</v>
      </c>
      <c r="EX5" s="174">
        <v>0</v>
      </c>
      <c r="EY5" s="174">
        <v>0</v>
      </c>
      <c r="EZ5" s="174"/>
      <c r="FA5" s="174">
        <v>20</v>
      </c>
      <c r="FB5" s="174">
        <v>0</v>
      </c>
      <c r="FC5" s="174">
        <v>0</v>
      </c>
      <c r="FD5" s="174">
        <v>20</v>
      </c>
      <c r="FE5" s="174">
        <v>0</v>
      </c>
      <c r="FF5" s="174">
        <v>0</v>
      </c>
      <c r="FG5" s="174">
        <v>20</v>
      </c>
      <c r="FH5" s="174">
        <v>0</v>
      </c>
      <c r="FI5" s="174">
        <v>0</v>
      </c>
      <c r="FJ5" s="174">
        <v>20</v>
      </c>
      <c r="FK5" s="174">
        <v>0</v>
      </c>
      <c r="FL5" s="174">
        <v>0</v>
      </c>
    </row>
    <row r="6" spans="1:168" s="186" customFormat="1">
      <c r="A6" s="169">
        <v>4</v>
      </c>
      <c r="B6" s="169">
        <v>7</v>
      </c>
      <c r="C6" s="186" t="s">
        <v>297</v>
      </c>
      <c r="D6" s="187" t="s">
        <v>576</v>
      </c>
      <c r="E6" s="187" t="s">
        <v>271</v>
      </c>
      <c r="F6" s="187" t="s">
        <v>240</v>
      </c>
      <c r="G6" s="187" t="s">
        <v>523</v>
      </c>
      <c r="H6" s="187" t="s">
        <v>270</v>
      </c>
      <c r="I6" s="187" t="s">
        <v>524</v>
      </c>
      <c r="J6" s="187" t="s">
        <v>525</v>
      </c>
      <c r="K6" s="188" t="s">
        <v>224</v>
      </c>
      <c r="L6" s="188">
        <v>2</v>
      </c>
      <c r="M6" s="186">
        <v>7</v>
      </c>
      <c r="N6" s="186">
        <v>6</v>
      </c>
      <c r="O6" s="186">
        <v>7</v>
      </c>
      <c r="P6" s="186">
        <v>7</v>
      </c>
      <c r="Q6" s="186">
        <v>7</v>
      </c>
      <c r="R6" s="186">
        <v>8</v>
      </c>
      <c r="T6" s="169">
        <v>0</v>
      </c>
      <c r="U6" s="169"/>
      <c r="V6" s="169">
        <v>6.5</v>
      </c>
      <c r="W6" s="169">
        <v>7.5</v>
      </c>
      <c r="X6" s="172">
        <v>-1</v>
      </c>
      <c r="Z6" s="173">
        <v>3</v>
      </c>
      <c r="AA6" s="219">
        <v>7</v>
      </c>
      <c r="AB6" s="219">
        <v>5</v>
      </c>
      <c r="AC6" s="219">
        <v>6</v>
      </c>
      <c r="AD6" s="219">
        <v>7</v>
      </c>
      <c r="AE6" s="219">
        <v>7</v>
      </c>
      <c r="AF6" s="219">
        <v>8</v>
      </c>
      <c r="AH6" s="169">
        <v>0</v>
      </c>
      <c r="AI6" s="169"/>
      <c r="AJ6" s="169">
        <v>5.5</v>
      </c>
      <c r="AK6" s="169">
        <v>7.5</v>
      </c>
      <c r="AL6" s="172">
        <v>-2</v>
      </c>
      <c r="AM6" s="193"/>
      <c r="AN6" s="188">
        <v>3</v>
      </c>
      <c r="AO6" s="186">
        <v>2</v>
      </c>
      <c r="AP6" s="169">
        <v>2</v>
      </c>
      <c r="AQ6" s="169">
        <v>3</v>
      </c>
      <c r="AR6" s="186">
        <v>2</v>
      </c>
      <c r="AS6" s="169">
        <v>2</v>
      </c>
      <c r="AU6" s="169">
        <v>0</v>
      </c>
      <c r="AV6" s="169"/>
      <c r="AW6" s="169">
        <v>2</v>
      </c>
      <c r="AX6" s="169">
        <v>2</v>
      </c>
      <c r="AY6" s="172">
        <v>0</v>
      </c>
      <c r="AZ6" s="193"/>
      <c r="BA6" s="189">
        <v>9.9411764705882355</v>
      </c>
      <c r="BB6" s="190">
        <v>1212.8431372549019</v>
      </c>
      <c r="BC6" s="190">
        <v>0.35294117647058826</v>
      </c>
      <c r="BD6" s="190">
        <v>10.176470588235293</v>
      </c>
      <c r="BE6" s="190">
        <v>1.2549019607843137</v>
      </c>
      <c r="BF6" s="190">
        <v>0.35294117647058826</v>
      </c>
      <c r="BG6" s="190">
        <v>2.6274509803921569</v>
      </c>
      <c r="BH6" s="190">
        <v>0.88235294117647056</v>
      </c>
      <c r="BI6" s="195"/>
      <c r="BJ6" s="189">
        <v>1.0390640228396424</v>
      </c>
      <c r="BK6" s="190">
        <v>3.0841625672777613</v>
      </c>
      <c r="BL6" s="190">
        <v>0.13127891463931898</v>
      </c>
      <c r="BM6" s="190">
        <v>1.048304679574555</v>
      </c>
      <c r="BN6" s="190">
        <v>0.35312766425567532</v>
      </c>
      <c r="BO6" s="190">
        <v>0.13127891463931898</v>
      </c>
      <c r="BP6" s="190">
        <v>0.55960155230507747</v>
      </c>
      <c r="BQ6" s="190">
        <v>0.27470105694163205</v>
      </c>
      <c r="BR6" s="197"/>
      <c r="BS6" s="190">
        <v>0</v>
      </c>
      <c r="BT6" s="190"/>
      <c r="BU6" s="190">
        <v>1.0945190817837962</v>
      </c>
      <c r="BV6" s="190">
        <v>0.65415765991965646</v>
      </c>
      <c r="BW6" s="191">
        <v>0.44036142186413973</v>
      </c>
      <c r="BX6" s="199"/>
      <c r="BY6" s="178">
        <v>5.166666666666667</v>
      </c>
      <c r="BZ6" s="220">
        <v>5</v>
      </c>
      <c r="CA6" s="220">
        <v>1</v>
      </c>
      <c r="CB6" s="220">
        <v>1.6666666666666667</v>
      </c>
      <c r="CC6" s="220">
        <v>5.416666666666667</v>
      </c>
      <c r="CD6" s="220">
        <v>5</v>
      </c>
      <c r="CE6" s="220">
        <v>1.25</v>
      </c>
      <c r="CF6" s="220">
        <v>1.0833333333333333</v>
      </c>
      <c r="CG6" s="220"/>
      <c r="CH6" s="221">
        <v>5.0833333333333339</v>
      </c>
      <c r="CI6" s="221">
        <v>1.3333333333333335</v>
      </c>
      <c r="CJ6" s="222">
        <v>3.7500000000000004</v>
      </c>
      <c r="CK6" s="221">
        <v>5.2083333333333339</v>
      </c>
      <c r="CL6" s="221">
        <v>1.1666666666666665</v>
      </c>
      <c r="CM6" s="222">
        <v>4.0416666666666679</v>
      </c>
      <c r="CO6" s="178">
        <v>3.6666666666666665</v>
      </c>
      <c r="CP6" s="220">
        <v>3.0833333333333335</v>
      </c>
      <c r="CQ6" s="220">
        <v>2.1666666666666665</v>
      </c>
      <c r="CR6" s="220">
        <v>2.0833333333333335</v>
      </c>
      <c r="CS6" s="182">
        <v>3.375</v>
      </c>
      <c r="CT6" s="182">
        <v>2.125</v>
      </c>
      <c r="CU6" s="183">
        <v>1.25</v>
      </c>
      <c r="CV6" s="169"/>
      <c r="CW6" s="185">
        <f t="shared" si="0"/>
        <v>0</v>
      </c>
      <c r="CX6" s="184">
        <f t="shared" si="1"/>
        <v>0</v>
      </c>
      <c r="CY6" s="183">
        <f t="shared" si="12"/>
        <v>0</v>
      </c>
      <c r="CZ6" s="184">
        <f t="shared" si="2"/>
        <v>0</v>
      </c>
      <c r="DA6" s="184">
        <f t="shared" si="3"/>
        <v>0</v>
      </c>
      <c r="DB6" s="183">
        <f t="shared" si="13"/>
        <v>0</v>
      </c>
      <c r="DC6" s="264">
        <f t="shared" si="14"/>
        <v>0</v>
      </c>
      <c r="DD6" s="184">
        <f t="shared" si="4"/>
        <v>0</v>
      </c>
      <c r="DE6" s="184">
        <f t="shared" si="5"/>
        <v>0</v>
      </c>
      <c r="DF6" s="184">
        <f t="shared" si="6"/>
        <v>0</v>
      </c>
      <c r="DG6" s="184">
        <f t="shared" si="7"/>
        <v>0</v>
      </c>
      <c r="DH6" s="183">
        <f t="shared" si="15"/>
        <v>0</v>
      </c>
      <c r="DI6" s="184">
        <f t="shared" si="8"/>
        <v>0</v>
      </c>
      <c r="DJ6" s="184">
        <f t="shared" si="9"/>
        <v>0</v>
      </c>
      <c r="DK6" s="184">
        <f t="shared" si="10"/>
        <v>0</v>
      </c>
      <c r="DL6" s="184">
        <f t="shared" si="11"/>
        <v>0</v>
      </c>
      <c r="DM6" s="183">
        <f t="shared" si="16"/>
        <v>0</v>
      </c>
      <c r="DN6" s="264">
        <f t="shared" si="17"/>
        <v>0</v>
      </c>
      <c r="DO6" s="184"/>
      <c r="DP6" s="185">
        <v>0</v>
      </c>
      <c r="DQ6" s="184">
        <v>0</v>
      </c>
      <c r="DR6" s="184">
        <v>0</v>
      </c>
      <c r="DS6" s="184">
        <v>0</v>
      </c>
      <c r="DT6" s="184">
        <v>0</v>
      </c>
      <c r="DU6" s="184">
        <v>0</v>
      </c>
      <c r="DV6" s="184">
        <v>0</v>
      </c>
      <c r="DW6" s="184">
        <v>0</v>
      </c>
      <c r="DX6" s="184">
        <v>0</v>
      </c>
      <c r="DY6" s="184">
        <v>0</v>
      </c>
      <c r="DZ6" s="184">
        <v>0</v>
      </c>
      <c r="EA6" s="184">
        <v>0</v>
      </c>
      <c r="EC6" s="219">
        <v>20</v>
      </c>
      <c r="ED6" s="219">
        <v>0</v>
      </c>
      <c r="EE6" s="219">
        <v>0</v>
      </c>
      <c r="EF6" s="219">
        <v>0</v>
      </c>
      <c r="EG6" s="219">
        <v>0</v>
      </c>
      <c r="EH6" s="219">
        <v>20</v>
      </c>
      <c r="EI6" s="219">
        <v>0</v>
      </c>
      <c r="EJ6" s="219">
        <v>0</v>
      </c>
      <c r="EK6" s="219">
        <v>0</v>
      </c>
      <c r="EL6" s="219">
        <v>0</v>
      </c>
      <c r="EM6" s="219"/>
      <c r="EN6" s="219">
        <v>20</v>
      </c>
      <c r="EO6" s="219">
        <v>0</v>
      </c>
      <c r="EP6" s="219">
        <v>0</v>
      </c>
      <c r="EQ6" s="219">
        <v>20</v>
      </c>
      <c r="ER6" s="219">
        <v>0</v>
      </c>
      <c r="ES6" s="219">
        <v>0</v>
      </c>
      <c r="ET6" s="219">
        <v>20</v>
      </c>
      <c r="EU6" s="219">
        <v>0</v>
      </c>
      <c r="EV6" s="219">
        <v>0</v>
      </c>
      <c r="EW6" s="219">
        <v>20</v>
      </c>
      <c r="EX6" s="219">
        <v>0</v>
      </c>
      <c r="EY6" s="219">
        <v>0</v>
      </c>
      <c r="EZ6" s="219"/>
      <c r="FA6" s="219">
        <v>20</v>
      </c>
      <c r="FB6" s="219">
        <v>0</v>
      </c>
      <c r="FC6" s="219">
        <v>0</v>
      </c>
      <c r="FD6" s="219">
        <v>20</v>
      </c>
      <c r="FE6" s="219">
        <v>0</v>
      </c>
      <c r="FF6" s="219">
        <v>0</v>
      </c>
      <c r="FG6" s="219">
        <v>20</v>
      </c>
      <c r="FH6" s="219">
        <v>0</v>
      </c>
      <c r="FI6" s="219">
        <v>0</v>
      </c>
      <c r="FJ6" s="219">
        <v>20</v>
      </c>
      <c r="FK6" s="219">
        <v>0</v>
      </c>
      <c r="FL6" s="219">
        <v>0</v>
      </c>
    </row>
    <row r="7" spans="1:168" s="186" customFormat="1">
      <c r="A7" s="186">
        <v>5</v>
      </c>
      <c r="B7" s="186">
        <v>12</v>
      </c>
      <c r="C7" s="186" t="s">
        <v>301</v>
      </c>
      <c r="D7" s="187" t="s">
        <v>579</v>
      </c>
      <c r="E7" s="187" t="s">
        <v>411</v>
      </c>
      <c r="F7" s="187" t="s">
        <v>412</v>
      </c>
      <c r="G7" s="187" t="s">
        <v>561</v>
      </c>
      <c r="H7" s="187" t="s">
        <v>411</v>
      </c>
      <c r="I7" s="187" t="s">
        <v>106</v>
      </c>
      <c r="J7" s="187" t="s">
        <v>107</v>
      </c>
      <c r="K7" s="188" t="s">
        <v>224</v>
      </c>
      <c r="L7" s="188">
        <v>5</v>
      </c>
      <c r="M7" s="186">
        <v>8</v>
      </c>
      <c r="N7" s="186">
        <v>5</v>
      </c>
      <c r="O7" s="186">
        <v>6</v>
      </c>
      <c r="P7" s="186">
        <v>8</v>
      </c>
      <c r="Q7" s="186">
        <v>8</v>
      </c>
      <c r="R7" s="186">
        <v>9</v>
      </c>
      <c r="T7" s="169">
        <v>0</v>
      </c>
      <c r="U7" s="169"/>
      <c r="V7" s="169">
        <v>5.5</v>
      </c>
      <c r="W7" s="169">
        <v>8.5</v>
      </c>
      <c r="X7" s="172">
        <v>-3</v>
      </c>
      <c r="Z7" s="173">
        <v>5</v>
      </c>
      <c r="AA7" s="174">
        <v>6</v>
      </c>
      <c r="AB7" s="174">
        <v>5</v>
      </c>
      <c r="AC7" s="174">
        <v>6</v>
      </c>
      <c r="AD7" s="174">
        <v>6</v>
      </c>
      <c r="AE7" s="174">
        <v>6</v>
      </c>
      <c r="AF7" s="174">
        <v>8</v>
      </c>
      <c r="AH7" s="169">
        <v>0</v>
      </c>
      <c r="AI7" s="169"/>
      <c r="AJ7" s="169">
        <v>5.5</v>
      </c>
      <c r="AK7" s="169">
        <v>7</v>
      </c>
      <c r="AL7" s="172">
        <v>-1.5</v>
      </c>
      <c r="AM7" s="193"/>
      <c r="AN7" s="188">
        <v>2</v>
      </c>
      <c r="AO7" s="186">
        <v>2</v>
      </c>
      <c r="AP7" s="169">
        <v>2</v>
      </c>
      <c r="AQ7" s="169">
        <v>2</v>
      </c>
      <c r="AR7" s="186">
        <v>2</v>
      </c>
      <c r="AS7" s="169">
        <v>2</v>
      </c>
      <c r="AU7" s="169">
        <v>0</v>
      </c>
      <c r="AV7" s="169"/>
      <c r="AW7" s="169">
        <v>2</v>
      </c>
      <c r="AX7" s="169">
        <v>2</v>
      </c>
      <c r="AY7" s="172">
        <v>0</v>
      </c>
      <c r="AZ7" s="193"/>
      <c r="BA7" s="189">
        <v>33.137254901960787</v>
      </c>
      <c r="BB7" s="190">
        <v>235.35294117647058</v>
      </c>
      <c r="BC7" s="190">
        <v>0.23529411764705882</v>
      </c>
      <c r="BD7" s="190">
        <v>8.9215686274509807</v>
      </c>
      <c r="BE7" s="190">
        <v>3.1764705882352939</v>
      </c>
      <c r="BF7" s="190">
        <v>0.23529411764705882</v>
      </c>
      <c r="BG7" s="190">
        <v>9.7058823529411757</v>
      </c>
      <c r="BH7" s="190">
        <v>0.78431372549019607</v>
      </c>
      <c r="BI7" s="195"/>
      <c r="BJ7" s="189">
        <v>1.5332285950193949</v>
      </c>
      <c r="BK7" s="190">
        <v>2.3735610110339564</v>
      </c>
      <c r="BL7" s="190">
        <v>9.1770373355645363E-2</v>
      </c>
      <c r="BM7" s="190">
        <v>0.99658034074186275</v>
      </c>
      <c r="BN7" s="190">
        <v>0.62080942734080125</v>
      </c>
      <c r="BO7" s="190">
        <v>9.1770373355645363E-2</v>
      </c>
      <c r="BP7" s="190">
        <v>1.0296224666068008</v>
      </c>
      <c r="BQ7" s="190">
        <v>0.25147121622315721</v>
      </c>
      <c r="BR7" s="197"/>
      <c r="BS7" s="190">
        <v>0</v>
      </c>
      <c r="BT7" s="190"/>
      <c r="BU7" s="190">
        <v>1.1172062863776093</v>
      </c>
      <c r="BV7" s="190">
        <v>1.0603274399201543</v>
      </c>
      <c r="BW7" s="191">
        <v>5.6878846457455001E-2</v>
      </c>
      <c r="BX7" s="199"/>
      <c r="BY7" s="178">
        <v>4.75</v>
      </c>
      <c r="BZ7" s="179">
        <v>4.5</v>
      </c>
      <c r="CA7" s="179">
        <v>2.5833333333333335</v>
      </c>
      <c r="CB7" s="179">
        <v>1.4166666666666667</v>
      </c>
      <c r="CC7" s="179">
        <v>4.916666666666667</v>
      </c>
      <c r="CD7" s="179">
        <v>4.916666666666667</v>
      </c>
      <c r="CE7" s="179">
        <v>3.1666666666666665</v>
      </c>
      <c r="CF7" s="179">
        <v>1.3333333333333333</v>
      </c>
      <c r="CG7" s="179"/>
      <c r="CH7" s="180">
        <v>4.625</v>
      </c>
      <c r="CI7" s="180">
        <v>2</v>
      </c>
      <c r="CJ7" s="181">
        <v>2.625</v>
      </c>
      <c r="CK7" s="180">
        <v>4.916666666666667</v>
      </c>
      <c r="CL7" s="180">
        <v>2.25</v>
      </c>
      <c r="CM7" s="181">
        <v>2.666666666666667</v>
      </c>
      <c r="CO7" s="178">
        <v>3.25</v>
      </c>
      <c r="CP7" s="179">
        <v>4</v>
      </c>
      <c r="CQ7" s="179">
        <v>2.5454545454545454</v>
      </c>
      <c r="CR7" s="179">
        <v>2.5</v>
      </c>
      <c r="CS7" s="182">
        <v>3.625</v>
      </c>
      <c r="CT7" s="182">
        <v>2.5227272727272725</v>
      </c>
      <c r="CU7" s="183">
        <v>1.1022727272727275</v>
      </c>
      <c r="CV7" s="169"/>
      <c r="CW7" s="185">
        <f t="shared" si="0"/>
        <v>0</v>
      </c>
      <c r="CX7" s="184">
        <f t="shared" si="1"/>
        <v>0</v>
      </c>
      <c r="CY7" s="183">
        <f t="shared" si="12"/>
        <v>0</v>
      </c>
      <c r="CZ7" s="184">
        <f t="shared" si="2"/>
        <v>0</v>
      </c>
      <c r="DA7" s="184">
        <f t="shared" si="3"/>
        <v>0</v>
      </c>
      <c r="DB7" s="183">
        <f t="shared" si="13"/>
        <v>0</v>
      </c>
      <c r="DC7" s="264">
        <f t="shared" si="14"/>
        <v>0</v>
      </c>
      <c r="DD7" s="184">
        <f t="shared" si="4"/>
        <v>0</v>
      </c>
      <c r="DE7" s="184">
        <f t="shared" si="5"/>
        <v>0</v>
      </c>
      <c r="DF7" s="184">
        <f t="shared" si="6"/>
        <v>0</v>
      </c>
      <c r="DG7" s="184">
        <f t="shared" si="7"/>
        <v>0</v>
      </c>
      <c r="DH7" s="183">
        <f t="shared" si="15"/>
        <v>0</v>
      </c>
      <c r="DI7" s="184">
        <f t="shared" si="8"/>
        <v>0</v>
      </c>
      <c r="DJ7" s="184">
        <f t="shared" si="9"/>
        <v>0</v>
      </c>
      <c r="DK7" s="184">
        <f t="shared" si="10"/>
        <v>0</v>
      </c>
      <c r="DL7" s="184">
        <f t="shared" si="11"/>
        <v>0</v>
      </c>
      <c r="DM7" s="183">
        <f t="shared" si="16"/>
        <v>0</v>
      </c>
      <c r="DN7" s="264">
        <f t="shared" si="17"/>
        <v>0</v>
      </c>
      <c r="DO7" s="184"/>
      <c r="DP7" s="185">
        <v>0</v>
      </c>
      <c r="DQ7" s="184">
        <v>0</v>
      </c>
      <c r="DR7" s="184">
        <v>0</v>
      </c>
      <c r="DS7" s="184">
        <v>0</v>
      </c>
      <c r="DT7" s="184">
        <v>0</v>
      </c>
      <c r="DU7" s="184">
        <v>0</v>
      </c>
      <c r="DV7" s="184">
        <v>0</v>
      </c>
      <c r="DW7" s="184">
        <v>0</v>
      </c>
      <c r="DX7" s="184">
        <v>0</v>
      </c>
      <c r="DY7" s="184">
        <v>0</v>
      </c>
      <c r="DZ7" s="184">
        <v>0</v>
      </c>
      <c r="EA7" s="184">
        <v>0</v>
      </c>
      <c r="EC7" s="174">
        <v>20</v>
      </c>
      <c r="ED7" s="174">
        <v>0</v>
      </c>
      <c r="EE7" s="174">
        <v>0</v>
      </c>
      <c r="EF7" s="174">
        <v>0</v>
      </c>
      <c r="EG7" s="174">
        <v>0</v>
      </c>
      <c r="EH7" s="174">
        <v>20</v>
      </c>
      <c r="EI7" s="174">
        <v>0</v>
      </c>
      <c r="EJ7" s="174">
        <v>0</v>
      </c>
      <c r="EK7" s="174">
        <v>0</v>
      </c>
      <c r="EL7" s="174">
        <v>0</v>
      </c>
      <c r="EM7" s="174"/>
      <c r="EN7" s="174">
        <v>20</v>
      </c>
      <c r="EO7" s="174">
        <v>0</v>
      </c>
      <c r="EP7" s="174">
        <v>0</v>
      </c>
      <c r="EQ7" s="174">
        <v>20</v>
      </c>
      <c r="ER7" s="174">
        <v>0</v>
      </c>
      <c r="ES7" s="174">
        <v>0</v>
      </c>
      <c r="ET7" s="174">
        <v>20</v>
      </c>
      <c r="EU7" s="174">
        <v>0</v>
      </c>
      <c r="EV7" s="174">
        <v>0</v>
      </c>
      <c r="EW7" s="174">
        <v>20</v>
      </c>
      <c r="EX7" s="174">
        <v>0</v>
      </c>
      <c r="EY7" s="174">
        <v>0</v>
      </c>
      <c r="EZ7" s="174"/>
      <c r="FA7" s="174">
        <v>20</v>
      </c>
      <c r="FB7" s="174">
        <v>0</v>
      </c>
      <c r="FC7" s="174">
        <v>0</v>
      </c>
      <c r="FD7" s="174">
        <v>20</v>
      </c>
      <c r="FE7" s="174">
        <v>0</v>
      </c>
      <c r="FF7" s="174">
        <v>0</v>
      </c>
      <c r="FG7" s="174">
        <v>20</v>
      </c>
      <c r="FH7" s="174">
        <v>0</v>
      </c>
      <c r="FI7" s="174">
        <v>0</v>
      </c>
      <c r="FJ7" s="174">
        <v>20</v>
      </c>
      <c r="FK7" s="174">
        <v>0</v>
      </c>
      <c r="FL7" s="174">
        <v>0</v>
      </c>
    </row>
    <row r="8" spans="1:168" s="186" customFormat="1">
      <c r="A8" s="186">
        <v>6</v>
      </c>
      <c r="B8" s="186">
        <v>14</v>
      </c>
      <c r="C8" s="186" t="s">
        <v>302</v>
      </c>
      <c r="D8" s="187" t="s">
        <v>477</v>
      </c>
      <c r="E8" s="187" t="s">
        <v>276</v>
      </c>
      <c r="F8" s="187" t="s">
        <v>446</v>
      </c>
      <c r="G8" s="187" t="s">
        <v>314</v>
      </c>
      <c r="H8" s="187" t="s">
        <v>277</v>
      </c>
      <c r="I8" s="187" t="s">
        <v>278</v>
      </c>
      <c r="J8" s="187" t="s">
        <v>279</v>
      </c>
      <c r="K8" s="188" t="s">
        <v>274</v>
      </c>
      <c r="L8" s="188">
        <v>4</v>
      </c>
      <c r="M8" s="186">
        <v>7</v>
      </c>
      <c r="N8" s="186">
        <v>5</v>
      </c>
      <c r="O8" s="186">
        <v>6</v>
      </c>
      <c r="P8" s="186">
        <v>7</v>
      </c>
      <c r="Q8" s="186">
        <v>5</v>
      </c>
      <c r="R8" s="186">
        <v>6</v>
      </c>
      <c r="T8" s="169">
        <v>0</v>
      </c>
      <c r="U8" s="169"/>
      <c r="V8" s="169">
        <v>5.5</v>
      </c>
      <c r="W8" s="169">
        <v>5.5</v>
      </c>
      <c r="X8" s="172">
        <v>0</v>
      </c>
      <c r="Z8" s="173">
        <v>3</v>
      </c>
      <c r="AA8" s="174">
        <v>7</v>
      </c>
      <c r="AB8" s="174">
        <v>5</v>
      </c>
      <c r="AC8" s="174">
        <v>6</v>
      </c>
      <c r="AD8" s="174">
        <v>7</v>
      </c>
      <c r="AE8" s="174">
        <v>5</v>
      </c>
      <c r="AF8" s="174">
        <v>6</v>
      </c>
      <c r="AH8" s="169">
        <v>0</v>
      </c>
      <c r="AI8" s="169"/>
      <c r="AJ8" s="169">
        <v>5.5</v>
      </c>
      <c r="AK8" s="169">
        <v>5.5</v>
      </c>
      <c r="AL8" s="172">
        <v>0</v>
      </c>
      <c r="AM8" s="193"/>
      <c r="AN8" s="188">
        <v>2</v>
      </c>
      <c r="AO8" s="186">
        <v>2</v>
      </c>
      <c r="AP8" s="169">
        <v>2</v>
      </c>
      <c r="AQ8" s="169">
        <v>2</v>
      </c>
      <c r="AR8" s="186">
        <v>2</v>
      </c>
      <c r="AS8" s="169">
        <v>2</v>
      </c>
      <c r="AU8" s="169">
        <v>0</v>
      </c>
      <c r="AV8" s="169"/>
      <c r="AW8" s="169">
        <v>2</v>
      </c>
      <c r="AX8" s="169">
        <v>2</v>
      </c>
      <c r="AY8" s="172">
        <v>0</v>
      </c>
      <c r="AZ8" s="193"/>
      <c r="BA8" s="189">
        <v>8.8039215686274517</v>
      </c>
      <c r="BB8" s="190">
        <v>59.137254901960787</v>
      </c>
      <c r="BC8" s="190">
        <v>18.764705882352942</v>
      </c>
      <c r="BD8" s="190">
        <v>0.60784313725490191</v>
      </c>
      <c r="BE8" s="190">
        <v>0.19607843137254902</v>
      </c>
      <c r="BF8" s="190">
        <v>18.764705882352942</v>
      </c>
      <c r="BG8" s="190">
        <v>11.666666666666666</v>
      </c>
      <c r="BH8" s="190">
        <v>1.6470588235294117</v>
      </c>
      <c r="BI8" s="195"/>
      <c r="BJ8" s="189">
        <v>0.99139982823808248</v>
      </c>
      <c r="BK8" s="190">
        <v>1.7791435998845491</v>
      </c>
      <c r="BL8" s="190">
        <v>1.2958903560115702</v>
      </c>
      <c r="BM8" s="190">
        <v>0.20624367628578033</v>
      </c>
      <c r="BN8" s="190">
        <v>7.7759658912830654E-2</v>
      </c>
      <c r="BO8" s="190">
        <v>1.2958903560115702</v>
      </c>
      <c r="BP8" s="190">
        <v>1.1026623418971477</v>
      </c>
      <c r="BQ8" s="190">
        <v>0.42276359239706973</v>
      </c>
      <c r="BR8" s="197"/>
      <c r="BS8" s="190">
        <v>0</v>
      </c>
      <c r="BT8" s="190"/>
      <c r="BU8" s="190">
        <v>0.25621765124761886</v>
      </c>
      <c r="BV8" s="190">
        <v>1.1557526840225194</v>
      </c>
      <c r="BW8" s="191">
        <v>-0.89953503277490054</v>
      </c>
      <c r="BX8" s="199"/>
      <c r="BY8" s="178">
        <v>4.5</v>
      </c>
      <c r="BZ8" s="179">
        <v>4.5</v>
      </c>
      <c r="CA8" s="179">
        <v>1.75</v>
      </c>
      <c r="CB8" s="179">
        <v>1.5833333333333333</v>
      </c>
      <c r="CC8" s="179">
        <v>4</v>
      </c>
      <c r="CD8" s="179">
        <v>3.0833333333333335</v>
      </c>
      <c r="CE8" s="179">
        <v>1.4166666666666667</v>
      </c>
      <c r="CF8" s="179">
        <v>1.5833333333333333</v>
      </c>
      <c r="CG8" s="179"/>
      <c r="CH8" s="180">
        <v>4.5</v>
      </c>
      <c r="CI8" s="180">
        <v>1.6666666666666665</v>
      </c>
      <c r="CJ8" s="181">
        <v>2.8333333333333335</v>
      </c>
      <c r="CK8" s="180">
        <v>3.541666666666667</v>
      </c>
      <c r="CL8" s="180">
        <v>1.5</v>
      </c>
      <c r="CM8" s="181">
        <v>2.041666666666667</v>
      </c>
      <c r="CO8" s="178">
        <v>3.5</v>
      </c>
      <c r="CP8" s="179">
        <v>4</v>
      </c>
      <c r="CQ8" s="179">
        <v>2.1666666666666665</v>
      </c>
      <c r="CR8" s="179">
        <v>2.5833333333333335</v>
      </c>
      <c r="CS8" s="182">
        <v>3.75</v>
      </c>
      <c r="CT8" s="182">
        <v>2.375</v>
      </c>
      <c r="CU8" s="183">
        <v>1.375</v>
      </c>
      <c r="CV8" s="169"/>
      <c r="CW8" s="185">
        <f t="shared" si="0"/>
        <v>0</v>
      </c>
      <c r="CX8" s="184">
        <f t="shared" si="1"/>
        <v>0</v>
      </c>
      <c r="CY8" s="183">
        <f t="shared" si="12"/>
        <v>0</v>
      </c>
      <c r="CZ8" s="184">
        <f t="shared" si="2"/>
        <v>0</v>
      </c>
      <c r="DA8" s="184">
        <f t="shared" si="3"/>
        <v>0</v>
      </c>
      <c r="DB8" s="183">
        <f t="shared" si="13"/>
        <v>0</v>
      </c>
      <c r="DC8" s="264">
        <f t="shared" si="14"/>
        <v>0</v>
      </c>
      <c r="DD8" s="184">
        <f t="shared" si="4"/>
        <v>0</v>
      </c>
      <c r="DE8" s="184">
        <f t="shared" si="5"/>
        <v>0</v>
      </c>
      <c r="DF8" s="184">
        <f t="shared" si="6"/>
        <v>0</v>
      </c>
      <c r="DG8" s="184">
        <f t="shared" si="7"/>
        <v>0</v>
      </c>
      <c r="DH8" s="183">
        <f t="shared" si="15"/>
        <v>0</v>
      </c>
      <c r="DI8" s="184">
        <f t="shared" si="8"/>
        <v>0</v>
      </c>
      <c r="DJ8" s="184">
        <f t="shared" si="9"/>
        <v>0</v>
      </c>
      <c r="DK8" s="184">
        <f t="shared" si="10"/>
        <v>0</v>
      </c>
      <c r="DL8" s="184">
        <f t="shared" si="11"/>
        <v>0</v>
      </c>
      <c r="DM8" s="183">
        <f t="shared" si="16"/>
        <v>0</v>
      </c>
      <c r="DN8" s="264">
        <f t="shared" si="17"/>
        <v>0</v>
      </c>
      <c r="DO8" s="184"/>
      <c r="DP8" s="185">
        <v>0</v>
      </c>
      <c r="DQ8" s="184">
        <v>0</v>
      </c>
      <c r="DR8" s="184">
        <v>0</v>
      </c>
      <c r="DS8" s="184">
        <v>0</v>
      </c>
      <c r="DT8" s="184">
        <v>0</v>
      </c>
      <c r="DU8" s="184">
        <v>0</v>
      </c>
      <c r="DV8" s="184">
        <v>0</v>
      </c>
      <c r="DW8" s="184">
        <v>0</v>
      </c>
      <c r="DX8" s="184">
        <v>0</v>
      </c>
      <c r="DY8" s="184">
        <v>0</v>
      </c>
      <c r="DZ8" s="184">
        <v>0</v>
      </c>
      <c r="EA8" s="184">
        <v>0</v>
      </c>
      <c r="EC8" s="174">
        <v>20</v>
      </c>
      <c r="ED8" s="174">
        <v>0</v>
      </c>
      <c r="EE8" s="174">
        <v>0</v>
      </c>
      <c r="EF8" s="174">
        <v>0</v>
      </c>
      <c r="EG8" s="174">
        <v>0</v>
      </c>
      <c r="EH8" s="174">
        <v>20</v>
      </c>
      <c r="EI8" s="174">
        <v>0</v>
      </c>
      <c r="EJ8" s="174">
        <v>0</v>
      </c>
      <c r="EK8" s="174">
        <v>0</v>
      </c>
      <c r="EL8" s="174">
        <v>0</v>
      </c>
      <c r="EM8" s="174"/>
      <c r="EN8" s="174">
        <v>20</v>
      </c>
      <c r="EO8" s="174">
        <v>0</v>
      </c>
      <c r="EP8" s="174">
        <v>0</v>
      </c>
      <c r="EQ8" s="174">
        <v>20</v>
      </c>
      <c r="ER8" s="174">
        <v>0</v>
      </c>
      <c r="ES8" s="174">
        <v>0</v>
      </c>
      <c r="ET8" s="174">
        <v>20</v>
      </c>
      <c r="EU8" s="174">
        <v>0</v>
      </c>
      <c r="EV8" s="174">
        <v>0</v>
      </c>
      <c r="EW8" s="174">
        <v>20</v>
      </c>
      <c r="EX8" s="174">
        <v>0</v>
      </c>
      <c r="EY8" s="174">
        <v>0</v>
      </c>
      <c r="EZ8" s="174"/>
      <c r="FA8" s="174">
        <v>20</v>
      </c>
      <c r="FB8" s="174">
        <v>0</v>
      </c>
      <c r="FC8" s="174">
        <v>0</v>
      </c>
      <c r="FD8" s="174">
        <v>20</v>
      </c>
      <c r="FE8" s="174">
        <v>0</v>
      </c>
      <c r="FF8" s="174">
        <v>0</v>
      </c>
      <c r="FG8" s="174">
        <v>20</v>
      </c>
      <c r="FH8" s="174">
        <v>0</v>
      </c>
      <c r="FI8" s="174">
        <v>0</v>
      </c>
      <c r="FJ8" s="174">
        <v>20</v>
      </c>
      <c r="FK8" s="174">
        <v>0</v>
      </c>
      <c r="FL8" s="174">
        <v>0</v>
      </c>
    </row>
    <row r="9" spans="1:168" s="186" customFormat="1">
      <c r="A9" s="169">
        <v>7</v>
      </c>
      <c r="B9" s="169">
        <v>15</v>
      </c>
      <c r="C9" s="186" t="s">
        <v>303</v>
      </c>
      <c r="D9" s="187" t="s">
        <v>577</v>
      </c>
      <c r="E9" s="187" t="s">
        <v>447</v>
      </c>
      <c r="F9" s="187" t="s">
        <v>280</v>
      </c>
      <c r="G9" s="187" t="s">
        <v>281</v>
      </c>
      <c r="H9" s="187" t="s">
        <v>447</v>
      </c>
      <c r="I9" s="187" t="s">
        <v>282</v>
      </c>
      <c r="J9" s="187" t="s">
        <v>283</v>
      </c>
      <c r="K9" s="188" t="s">
        <v>274</v>
      </c>
      <c r="L9" s="188">
        <v>6</v>
      </c>
      <c r="M9" s="186">
        <v>4</v>
      </c>
      <c r="N9" s="186">
        <v>5</v>
      </c>
      <c r="O9" s="186">
        <v>7</v>
      </c>
      <c r="P9" s="186">
        <v>4</v>
      </c>
      <c r="Q9" s="186">
        <v>5</v>
      </c>
      <c r="R9" s="186">
        <v>6</v>
      </c>
      <c r="T9" s="169">
        <v>0</v>
      </c>
      <c r="U9" s="169"/>
      <c r="V9" s="169">
        <v>6</v>
      </c>
      <c r="W9" s="169">
        <v>5.5</v>
      </c>
      <c r="X9" s="172">
        <v>0.5</v>
      </c>
      <c r="Z9" s="173">
        <v>6</v>
      </c>
      <c r="AA9" s="174">
        <v>3</v>
      </c>
      <c r="AB9" s="174">
        <v>4</v>
      </c>
      <c r="AC9" s="174">
        <v>6</v>
      </c>
      <c r="AD9" s="174">
        <v>3</v>
      </c>
      <c r="AE9" s="174">
        <v>5</v>
      </c>
      <c r="AF9" s="174">
        <v>6</v>
      </c>
      <c r="AH9" s="169">
        <v>0</v>
      </c>
      <c r="AI9" s="169"/>
      <c r="AJ9" s="169">
        <v>5</v>
      </c>
      <c r="AK9" s="169">
        <v>5.5</v>
      </c>
      <c r="AL9" s="172">
        <v>-0.5</v>
      </c>
      <c r="AM9" s="193"/>
      <c r="AN9" s="188">
        <v>1</v>
      </c>
      <c r="AO9" s="186">
        <v>1</v>
      </c>
      <c r="AP9" s="169">
        <v>2</v>
      </c>
      <c r="AQ9" s="169">
        <v>1</v>
      </c>
      <c r="AR9" s="186">
        <v>1</v>
      </c>
      <c r="AS9" s="169">
        <v>1</v>
      </c>
      <c r="AU9" s="169">
        <v>0</v>
      </c>
      <c r="AV9" s="169"/>
      <c r="AW9" s="169">
        <v>1.5</v>
      </c>
      <c r="AX9" s="169">
        <v>1</v>
      </c>
      <c r="AY9" s="172">
        <v>0.5</v>
      </c>
      <c r="AZ9" s="193"/>
      <c r="BA9" s="189">
        <v>0.76470588235294112</v>
      </c>
      <c r="BB9" s="190">
        <v>14.96078431372549</v>
      </c>
      <c r="BC9" s="190">
        <v>29.215686274509803</v>
      </c>
      <c r="BD9" s="190">
        <v>6.2941176470588234</v>
      </c>
      <c r="BE9" s="190">
        <v>4.0196078431372548</v>
      </c>
      <c r="BF9" s="190">
        <v>29.215686274509803</v>
      </c>
      <c r="BG9" s="190">
        <v>20.313725490196077</v>
      </c>
      <c r="BH9" s="190">
        <v>9.3921568627450984</v>
      </c>
      <c r="BI9" s="195"/>
      <c r="BJ9" s="189">
        <v>0.24667233334138849</v>
      </c>
      <c r="BK9" s="190">
        <v>1.2030542287912649</v>
      </c>
      <c r="BL9" s="190">
        <v>1.480232462620483</v>
      </c>
      <c r="BM9" s="190">
        <v>0.86297276378396115</v>
      </c>
      <c r="BN9" s="190">
        <v>0.70066978921391321</v>
      </c>
      <c r="BO9" s="190">
        <v>1.480232462620483</v>
      </c>
      <c r="BP9" s="190">
        <v>1.328659367988358</v>
      </c>
      <c r="BQ9" s="190">
        <v>1.0167056935028527</v>
      </c>
      <c r="BR9" s="197"/>
      <c r="BS9" s="190">
        <v>0</v>
      </c>
      <c r="BT9" s="190"/>
      <c r="BU9" s="190">
        <v>1.0536056370577951</v>
      </c>
      <c r="BV9" s="190">
        <v>1.4872215816239882</v>
      </c>
      <c r="BW9" s="191">
        <v>-0.43361594456619312</v>
      </c>
      <c r="BX9" s="199"/>
      <c r="BY9" s="178">
        <v>4.666666666666667</v>
      </c>
      <c r="BZ9" s="179">
        <v>4.416666666666667</v>
      </c>
      <c r="CA9" s="179">
        <v>3.5</v>
      </c>
      <c r="CB9" s="179">
        <v>3.5833333333333335</v>
      </c>
      <c r="CC9" s="179">
        <v>5.166666666666667</v>
      </c>
      <c r="CD9" s="179">
        <v>4.75</v>
      </c>
      <c r="CE9" s="179">
        <v>4.25</v>
      </c>
      <c r="CF9" s="179">
        <v>2.8333333333333335</v>
      </c>
      <c r="CG9" s="179"/>
      <c r="CH9" s="180">
        <v>4.541666666666667</v>
      </c>
      <c r="CI9" s="180">
        <v>3.541666666666667</v>
      </c>
      <c r="CJ9" s="181">
        <v>1</v>
      </c>
      <c r="CK9" s="180">
        <v>4.9583333333333339</v>
      </c>
      <c r="CL9" s="180">
        <v>3.541666666666667</v>
      </c>
      <c r="CM9" s="181">
        <v>1.416666666666667</v>
      </c>
      <c r="CO9" s="178">
        <v>2.8333333333333335</v>
      </c>
      <c r="CP9" s="179">
        <v>2.6666666666666665</v>
      </c>
      <c r="CQ9" s="179">
        <v>3.75</v>
      </c>
      <c r="CR9" s="179">
        <v>2.1666666666666665</v>
      </c>
      <c r="CS9" s="182">
        <v>2.75</v>
      </c>
      <c r="CT9" s="182">
        <v>2.958333333333333</v>
      </c>
      <c r="CU9" s="183">
        <v>-0.20833333333333304</v>
      </c>
      <c r="CV9" s="169"/>
      <c r="CW9" s="185">
        <f t="shared" si="0"/>
        <v>0</v>
      </c>
      <c r="CX9" s="184">
        <f t="shared" si="1"/>
        <v>0</v>
      </c>
      <c r="CY9" s="183">
        <f t="shared" si="12"/>
        <v>0</v>
      </c>
      <c r="CZ9" s="184">
        <f t="shared" si="2"/>
        <v>0</v>
      </c>
      <c r="DA9" s="184">
        <f t="shared" si="3"/>
        <v>0</v>
      </c>
      <c r="DB9" s="183">
        <f t="shared" si="13"/>
        <v>0</v>
      </c>
      <c r="DC9" s="264">
        <f t="shared" si="14"/>
        <v>0</v>
      </c>
      <c r="DD9" s="184">
        <f t="shared" si="4"/>
        <v>0</v>
      </c>
      <c r="DE9" s="184">
        <f t="shared" si="5"/>
        <v>0</v>
      </c>
      <c r="DF9" s="184">
        <f t="shared" si="6"/>
        <v>0</v>
      </c>
      <c r="DG9" s="184">
        <f t="shared" si="7"/>
        <v>0</v>
      </c>
      <c r="DH9" s="183">
        <f t="shared" si="15"/>
        <v>0</v>
      </c>
      <c r="DI9" s="184">
        <f t="shared" si="8"/>
        <v>0</v>
      </c>
      <c r="DJ9" s="184">
        <f t="shared" si="9"/>
        <v>0</v>
      </c>
      <c r="DK9" s="184">
        <f t="shared" si="10"/>
        <v>0</v>
      </c>
      <c r="DL9" s="184">
        <f t="shared" si="11"/>
        <v>0</v>
      </c>
      <c r="DM9" s="183">
        <f t="shared" si="16"/>
        <v>0</v>
      </c>
      <c r="DN9" s="264">
        <f t="shared" si="17"/>
        <v>0</v>
      </c>
      <c r="DO9" s="184"/>
      <c r="DP9" s="185">
        <v>0</v>
      </c>
      <c r="DQ9" s="184">
        <v>0</v>
      </c>
      <c r="DR9" s="184">
        <v>0</v>
      </c>
      <c r="DS9" s="184">
        <v>0</v>
      </c>
      <c r="DT9" s="184">
        <v>0</v>
      </c>
      <c r="DU9" s="184">
        <v>0</v>
      </c>
      <c r="DV9" s="184">
        <v>0</v>
      </c>
      <c r="DW9" s="184">
        <v>0</v>
      </c>
      <c r="DX9" s="184">
        <v>0</v>
      </c>
      <c r="DY9" s="184">
        <v>0</v>
      </c>
      <c r="DZ9" s="184">
        <v>0</v>
      </c>
      <c r="EA9" s="184">
        <v>0</v>
      </c>
      <c r="EC9" s="174">
        <v>20</v>
      </c>
      <c r="ED9" s="174">
        <v>0</v>
      </c>
      <c r="EE9" s="174">
        <v>0</v>
      </c>
      <c r="EF9" s="174">
        <v>0</v>
      </c>
      <c r="EG9" s="174">
        <v>0</v>
      </c>
      <c r="EH9" s="174">
        <v>20</v>
      </c>
      <c r="EI9" s="174">
        <v>0</v>
      </c>
      <c r="EJ9" s="174">
        <v>0</v>
      </c>
      <c r="EK9" s="174">
        <v>0</v>
      </c>
      <c r="EL9" s="174">
        <v>0</v>
      </c>
      <c r="EM9" s="174"/>
      <c r="EN9" s="174">
        <v>20</v>
      </c>
      <c r="EO9" s="174">
        <v>0</v>
      </c>
      <c r="EP9" s="174">
        <v>0</v>
      </c>
      <c r="EQ9" s="174">
        <v>20</v>
      </c>
      <c r="ER9" s="174">
        <v>0</v>
      </c>
      <c r="ES9" s="174">
        <v>0</v>
      </c>
      <c r="ET9" s="174">
        <v>20</v>
      </c>
      <c r="EU9" s="174">
        <v>0</v>
      </c>
      <c r="EV9" s="174">
        <v>0</v>
      </c>
      <c r="EW9" s="174">
        <v>20</v>
      </c>
      <c r="EX9" s="174">
        <v>0</v>
      </c>
      <c r="EY9" s="174">
        <v>0</v>
      </c>
      <c r="EZ9" s="174"/>
      <c r="FA9" s="174">
        <v>20</v>
      </c>
      <c r="FB9" s="174">
        <v>0</v>
      </c>
      <c r="FC9" s="174">
        <v>0</v>
      </c>
      <c r="FD9" s="174">
        <v>20</v>
      </c>
      <c r="FE9" s="174">
        <v>0</v>
      </c>
      <c r="FF9" s="174">
        <v>0</v>
      </c>
      <c r="FG9" s="174">
        <v>20</v>
      </c>
      <c r="FH9" s="174">
        <v>0</v>
      </c>
      <c r="FI9" s="174">
        <v>0</v>
      </c>
      <c r="FJ9" s="174">
        <v>20</v>
      </c>
      <c r="FK9" s="174">
        <v>0</v>
      </c>
      <c r="FL9" s="174">
        <v>0</v>
      </c>
    </row>
    <row r="10" spans="1:168" s="186" customFormat="1">
      <c r="A10" s="186">
        <v>8</v>
      </c>
      <c r="B10" s="186">
        <v>17</v>
      </c>
      <c r="C10" s="186" t="s">
        <v>304</v>
      </c>
      <c r="D10" s="187" t="s">
        <v>477</v>
      </c>
      <c r="E10" s="187" t="s">
        <v>448</v>
      </c>
      <c r="F10" s="187" t="s">
        <v>449</v>
      </c>
      <c r="G10" s="187" t="s">
        <v>397</v>
      </c>
      <c r="H10" s="187" t="s">
        <v>448</v>
      </c>
      <c r="I10" s="187" t="s">
        <v>398</v>
      </c>
      <c r="J10" s="187" t="s">
        <v>399</v>
      </c>
      <c r="K10" s="188" t="s">
        <v>224</v>
      </c>
      <c r="L10" s="188">
        <v>4</v>
      </c>
      <c r="M10" s="186">
        <v>6</v>
      </c>
      <c r="N10" s="186">
        <v>5</v>
      </c>
      <c r="O10" s="186">
        <v>6</v>
      </c>
      <c r="P10" s="186">
        <v>6</v>
      </c>
      <c r="Q10" s="186">
        <v>6</v>
      </c>
      <c r="R10" s="186">
        <v>7</v>
      </c>
      <c r="T10" s="169">
        <v>0</v>
      </c>
      <c r="U10" s="169"/>
      <c r="V10" s="169">
        <v>5.5</v>
      </c>
      <c r="W10" s="169">
        <v>6.5</v>
      </c>
      <c r="X10" s="172">
        <v>-1</v>
      </c>
      <c r="Z10" s="173">
        <v>3</v>
      </c>
      <c r="AA10" s="174">
        <v>5</v>
      </c>
      <c r="AB10" s="174">
        <v>5</v>
      </c>
      <c r="AC10" s="174">
        <v>6</v>
      </c>
      <c r="AD10" s="174">
        <v>5</v>
      </c>
      <c r="AE10" s="174">
        <v>6</v>
      </c>
      <c r="AF10" s="174">
        <v>7</v>
      </c>
      <c r="AH10" s="169">
        <v>0</v>
      </c>
      <c r="AI10" s="169"/>
      <c r="AJ10" s="169">
        <v>5.5</v>
      </c>
      <c r="AK10" s="169">
        <v>6.5</v>
      </c>
      <c r="AL10" s="172">
        <v>-1</v>
      </c>
      <c r="AM10" s="193"/>
      <c r="AN10" s="188">
        <v>2</v>
      </c>
      <c r="AO10" s="186">
        <v>2</v>
      </c>
      <c r="AP10" s="169">
        <v>2</v>
      </c>
      <c r="AQ10" s="169">
        <v>2</v>
      </c>
      <c r="AR10" s="186">
        <v>2</v>
      </c>
      <c r="AS10" s="169">
        <v>2</v>
      </c>
      <c r="AU10" s="169">
        <v>0</v>
      </c>
      <c r="AV10" s="169"/>
      <c r="AW10" s="169">
        <v>2</v>
      </c>
      <c r="AX10" s="169">
        <v>2</v>
      </c>
      <c r="AY10" s="172">
        <v>0</v>
      </c>
      <c r="AZ10" s="193"/>
      <c r="BA10" s="189">
        <v>17.392156862745097</v>
      </c>
      <c r="BB10" s="190">
        <v>59.137254901960787</v>
      </c>
      <c r="BC10" s="190">
        <v>4.7058823529411766</v>
      </c>
      <c r="BD10" s="190">
        <v>19.588235294117649</v>
      </c>
      <c r="BE10" s="190">
        <v>0.96078431372549022</v>
      </c>
      <c r="BF10" s="190">
        <v>4.7058823529411766</v>
      </c>
      <c r="BG10" s="190">
        <v>1.0980392156862746</v>
      </c>
      <c r="BH10" s="190">
        <v>0.27450980392156865</v>
      </c>
      <c r="BI10" s="195"/>
      <c r="BJ10" s="189">
        <v>1.2646326622811281</v>
      </c>
      <c r="BK10" s="190">
        <v>1.7791435998845491</v>
      </c>
      <c r="BL10" s="190">
        <v>0.75632281288797099</v>
      </c>
      <c r="BM10" s="190">
        <v>1.3136191229720018</v>
      </c>
      <c r="BN10" s="190">
        <v>0.29242982390206368</v>
      </c>
      <c r="BO10" s="190">
        <v>0.75632281288797099</v>
      </c>
      <c r="BP10" s="190">
        <v>0.32181360158727329</v>
      </c>
      <c r="BQ10" s="190">
        <v>0.10534318054491917</v>
      </c>
      <c r="BR10" s="197"/>
      <c r="BS10" s="190">
        <v>0</v>
      </c>
      <c r="BT10" s="190"/>
      <c r="BU10" s="190">
        <v>1.3334275163255542</v>
      </c>
      <c r="BV10" s="190">
        <v>0.37521519421851374</v>
      </c>
      <c r="BW10" s="191">
        <v>0.95821232210704044</v>
      </c>
      <c r="BX10" s="199"/>
      <c r="BY10" s="178">
        <v>4.583333333333333</v>
      </c>
      <c r="BZ10" s="179">
        <v>5.416666666666667</v>
      </c>
      <c r="CA10" s="179">
        <v>2.5</v>
      </c>
      <c r="CB10" s="179">
        <v>2.3333333333333335</v>
      </c>
      <c r="CC10" s="179">
        <v>4.833333333333333</v>
      </c>
      <c r="CD10" s="179">
        <v>5</v>
      </c>
      <c r="CE10" s="179">
        <v>3.5</v>
      </c>
      <c r="CF10" s="179">
        <v>2.3333333333333335</v>
      </c>
      <c r="CG10" s="179"/>
      <c r="CH10" s="180">
        <v>5</v>
      </c>
      <c r="CI10" s="180">
        <v>2.416666666666667</v>
      </c>
      <c r="CJ10" s="181">
        <v>2.583333333333333</v>
      </c>
      <c r="CK10" s="180">
        <v>4.9166666666666661</v>
      </c>
      <c r="CL10" s="180">
        <v>2.916666666666667</v>
      </c>
      <c r="CM10" s="181">
        <v>1.9999999999999991</v>
      </c>
      <c r="CO10" s="178">
        <v>4.166666666666667</v>
      </c>
      <c r="CP10" s="179">
        <v>3.5833333333333335</v>
      </c>
      <c r="CQ10" s="179">
        <v>3.25</v>
      </c>
      <c r="CR10" s="179">
        <v>2.6666666666666665</v>
      </c>
      <c r="CS10" s="182">
        <v>3.875</v>
      </c>
      <c r="CT10" s="182">
        <v>2.958333333333333</v>
      </c>
      <c r="CU10" s="183">
        <v>0.91666666666666696</v>
      </c>
      <c r="CV10" s="169"/>
      <c r="CW10" s="185">
        <f t="shared" si="0"/>
        <v>0</v>
      </c>
      <c r="CX10" s="184">
        <f t="shared" si="1"/>
        <v>0</v>
      </c>
      <c r="CY10" s="183">
        <f t="shared" si="12"/>
        <v>0</v>
      </c>
      <c r="CZ10" s="184">
        <f t="shared" si="2"/>
        <v>0</v>
      </c>
      <c r="DA10" s="184">
        <f t="shared" si="3"/>
        <v>0</v>
      </c>
      <c r="DB10" s="183">
        <f t="shared" si="13"/>
        <v>0</v>
      </c>
      <c r="DC10" s="264">
        <f t="shared" si="14"/>
        <v>0</v>
      </c>
      <c r="DD10" s="184">
        <f t="shared" si="4"/>
        <v>0</v>
      </c>
      <c r="DE10" s="184">
        <f t="shared" si="5"/>
        <v>0</v>
      </c>
      <c r="DF10" s="184">
        <f t="shared" si="6"/>
        <v>0</v>
      </c>
      <c r="DG10" s="184">
        <f t="shared" si="7"/>
        <v>0</v>
      </c>
      <c r="DH10" s="183">
        <f t="shared" si="15"/>
        <v>0</v>
      </c>
      <c r="DI10" s="184">
        <f t="shared" si="8"/>
        <v>0</v>
      </c>
      <c r="DJ10" s="184">
        <f t="shared" si="9"/>
        <v>0</v>
      </c>
      <c r="DK10" s="184">
        <f t="shared" si="10"/>
        <v>0</v>
      </c>
      <c r="DL10" s="184">
        <f t="shared" si="11"/>
        <v>0</v>
      </c>
      <c r="DM10" s="183">
        <f t="shared" si="16"/>
        <v>0</v>
      </c>
      <c r="DN10" s="264">
        <f t="shared" si="17"/>
        <v>0</v>
      </c>
      <c r="DO10" s="184"/>
      <c r="DP10" s="185">
        <v>0</v>
      </c>
      <c r="DQ10" s="184">
        <v>0</v>
      </c>
      <c r="DR10" s="184">
        <v>0</v>
      </c>
      <c r="DS10" s="184">
        <v>0</v>
      </c>
      <c r="DT10" s="184">
        <v>0</v>
      </c>
      <c r="DU10" s="184">
        <v>0</v>
      </c>
      <c r="DV10" s="184">
        <v>0</v>
      </c>
      <c r="DW10" s="184">
        <v>0</v>
      </c>
      <c r="DX10" s="184">
        <v>0</v>
      </c>
      <c r="DY10" s="184">
        <v>0</v>
      </c>
      <c r="DZ10" s="184">
        <v>0</v>
      </c>
      <c r="EA10" s="184">
        <v>0</v>
      </c>
      <c r="EC10" s="174">
        <v>20</v>
      </c>
      <c r="ED10" s="174">
        <v>0</v>
      </c>
      <c r="EE10" s="174">
        <v>0</v>
      </c>
      <c r="EF10" s="174">
        <v>0</v>
      </c>
      <c r="EG10" s="174">
        <v>0</v>
      </c>
      <c r="EH10" s="174">
        <v>20</v>
      </c>
      <c r="EI10" s="174">
        <v>0</v>
      </c>
      <c r="EJ10" s="174">
        <v>0</v>
      </c>
      <c r="EK10" s="174">
        <v>0</v>
      </c>
      <c r="EL10" s="174">
        <v>0</v>
      </c>
      <c r="EM10" s="174"/>
      <c r="EN10" s="174">
        <v>20</v>
      </c>
      <c r="EO10" s="174">
        <v>0</v>
      </c>
      <c r="EP10" s="174">
        <v>0</v>
      </c>
      <c r="EQ10" s="174">
        <v>20</v>
      </c>
      <c r="ER10" s="174">
        <v>0</v>
      </c>
      <c r="ES10" s="174">
        <v>0</v>
      </c>
      <c r="ET10" s="174">
        <v>20</v>
      </c>
      <c r="EU10" s="174">
        <v>0</v>
      </c>
      <c r="EV10" s="174">
        <v>0</v>
      </c>
      <c r="EW10" s="174">
        <v>20</v>
      </c>
      <c r="EX10" s="174">
        <v>0</v>
      </c>
      <c r="EY10" s="174">
        <v>0</v>
      </c>
      <c r="EZ10" s="174"/>
      <c r="FA10" s="174">
        <v>20</v>
      </c>
      <c r="FB10" s="174">
        <v>0</v>
      </c>
      <c r="FC10" s="174">
        <v>0</v>
      </c>
      <c r="FD10" s="174">
        <v>20</v>
      </c>
      <c r="FE10" s="174">
        <v>0</v>
      </c>
      <c r="FF10" s="174">
        <v>0</v>
      </c>
      <c r="FG10" s="174">
        <v>20</v>
      </c>
      <c r="FH10" s="174">
        <v>0</v>
      </c>
      <c r="FI10" s="174">
        <v>0</v>
      </c>
      <c r="FJ10" s="174">
        <v>20</v>
      </c>
      <c r="FK10" s="174">
        <v>0</v>
      </c>
      <c r="FL10" s="174">
        <v>0</v>
      </c>
    </row>
    <row r="11" spans="1:168" s="186" customFormat="1">
      <c r="A11" s="186">
        <v>9</v>
      </c>
      <c r="B11" s="186">
        <v>19</v>
      </c>
      <c r="C11" s="186" t="s">
        <v>305</v>
      </c>
      <c r="D11" s="187" t="s">
        <v>477</v>
      </c>
      <c r="E11" s="187" t="s">
        <v>495</v>
      </c>
      <c r="F11" s="187" t="s">
        <v>496</v>
      </c>
      <c r="G11" s="187" t="s">
        <v>400</v>
      </c>
      <c r="H11" s="187" t="s">
        <v>495</v>
      </c>
      <c r="I11" s="187" t="s">
        <v>466</v>
      </c>
      <c r="J11" s="187" t="s">
        <v>467</v>
      </c>
      <c r="K11" s="188" t="s">
        <v>274</v>
      </c>
      <c r="L11" s="188">
        <v>4</v>
      </c>
      <c r="M11" s="186">
        <v>7</v>
      </c>
      <c r="N11" s="186">
        <v>3</v>
      </c>
      <c r="O11" s="186">
        <v>5</v>
      </c>
      <c r="P11" s="186">
        <v>7</v>
      </c>
      <c r="Q11" s="186">
        <v>5</v>
      </c>
      <c r="R11" s="186">
        <v>7</v>
      </c>
      <c r="T11" s="169">
        <v>0</v>
      </c>
      <c r="U11" s="169"/>
      <c r="V11" s="169">
        <v>4</v>
      </c>
      <c r="W11" s="169">
        <v>6</v>
      </c>
      <c r="X11" s="172">
        <v>-2</v>
      </c>
      <c r="Z11" s="173">
        <v>3</v>
      </c>
      <c r="AA11" s="174">
        <v>6</v>
      </c>
      <c r="AB11" s="174">
        <v>3</v>
      </c>
      <c r="AC11" s="174">
        <v>5</v>
      </c>
      <c r="AD11" s="174">
        <v>6</v>
      </c>
      <c r="AE11" s="174">
        <v>5</v>
      </c>
      <c r="AF11" s="174">
        <v>7</v>
      </c>
      <c r="AH11" s="169">
        <v>0</v>
      </c>
      <c r="AI11" s="169"/>
      <c r="AJ11" s="169">
        <v>4</v>
      </c>
      <c r="AK11" s="169">
        <v>6</v>
      </c>
      <c r="AL11" s="172">
        <v>-2</v>
      </c>
      <c r="AM11" s="193"/>
      <c r="AN11" s="188">
        <v>2</v>
      </c>
      <c r="AO11" s="186">
        <v>1</v>
      </c>
      <c r="AP11" s="169">
        <v>2</v>
      </c>
      <c r="AQ11" s="169">
        <v>2</v>
      </c>
      <c r="AR11" s="186">
        <v>1</v>
      </c>
      <c r="AS11" s="169">
        <v>2</v>
      </c>
      <c r="AU11" s="169">
        <v>0</v>
      </c>
      <c r="AV11" s="169"/>
      <c r="AW11" s="169">
        <v>1.5</v>
      </c>
      <c r="AX11" s="169">
        <v>1.5</v>
      </c>
      <c r="AY11" s="172">
        <v>0</v>
      </c>
      <c r="AZ11" s="193"/>
      <c r="BA11" s="189">
        <v>8.6274509803921564</v>
      </c>
      <c r="BB11" s="190">
        <v>59.137254901960787</v>
      </c>
      <c r="BC11" s="190">
        <v>1.4509803921568627</v>
      </c>
      <c r="BD11" s="190">
        <v>73.509803921568633</v>
      </c>
      <c r="BE11" s="190">
        <v>3.9019607843137254</v>
      </c>
      <c r="BF11" s="190">
        <v>1.4509803921568627</v>
      </c>
      <c r="BG11" s="190">
        <v>9.6666666666666661</v>
      </c>
      <c r="BH11" s="190">
        <v>0.58823529411764708</v>
      </c>
      <c r="BI11" s="195"/>
      <c r="BJ11" s="189">
        <v>0.98351131602503206</v>
      </c>
      <c r="BK11" s="190">
        <v>1.7791435998845491</v>
      </c>
      <c r="BL11" s="190">
        <v>0.38933983691012009</v>
      </c>
      <c r="BM11" s="190">
        <v>1.8722134205188738</v>
      </c>
      <c r="BN11" s="190">
        <v>0.69036983257410123</v>
      </c>
      <c r="BO11" s="190">
        <v>0.38933983691012009</v>
      </c>
      <c r="BP11" s="190">
        <v>1.0280287236002434</v>
      </c>
      <c r="BQ11" s="190">
        <v>0.20091484278071342</v>
      </c>
      <c r="BR11" s="197"/>
      <c r="BS11" s="190">
        <v>0</v>
      </c>
      <c r="BT11" s="190"/>
      <c r="BU11" s="190">
        <v>1.8943812280355854</v>
      </c>
      <c r="BV11" s="190">
        <v>1.0513417163000371</v>
      </c>
      <c r="BW11" s="191">
        <v>0.84303951173554825</v>
      </c>
      <c r="BX11" s="199"/>
      <c r="BY11" s="178">
        <v>3.75</v>
      </c>
      <c r="BZ11" s="179">
        <v>4.5</v>
      </c>
      <c r="CA11" s="179">
        <v>1.6666666666666667</v>
      </c>
      <c r="CB11" s="179">
        <v>1.3333333333333333</v>
      </c>
      <c r="CC11" s="179">
        <v>4.583333333333333</v>
      </c>
      <c r="CD11" s="179">
        <v>4.083333333333333</v>
      </c>
      <c r="CE11" s="179">
        <v>1.3333333333333333</v>
      </c>
      <c r="CF11" s="179">
        <v>1.5</v>
      </c>
      <c r="CG11" s="179"/>
      <c r="CH11" s="180">
        <v>4.125</v>
      </c>
      <c r="CI11" s="180">
        <v>1.5</v>
      </c>
      <c r="CJ11" s="181">
        <v>2.625</v>
      </c>
      <c r="CK11" s="180">
        <v>4.333333333333333</v>
      </c>
      <c r="CL11" s="180">
        <v>1.4166666666666665</v>
      </c>
      <c r="CM11" s="181">
        <v>2.9166666666666665</v>
      </c>
      <c r="CO11" s="178">
        <v>2.5454545454545454</v>
      </c>
      <c r="CP11" s="179">
        <v>2.5833333333333335</v>
      </c>
      <c r="CQ11" s="179">
        <v>2.5</v>
      </c>
      <c r="CR11" s="179">
        <v>2.1666666666666665</v>
      </c>
      <c r="CS11" s="182">
        <v>2.5643939393939394</v>
      </c>
      <c r="CT11" s="182">
        <v>2.333333333333333</v>
      </c>
      <c r="CU11" s="183">
        <v>0.23106060606060641</v>
      </c>
      <c r="CV11" s="169"/>
      <c r="CW11" s="185">
        <f t="shared" si="0"/>
        <v>0</v>
      </c>
      <c r="CX11" s="184">
        <f t="shared" si="1"/>
        <v>0</v>
      </c>
      <c r="CY11" s="183">
        <f t="shared" si="12"/>
        <v>0</v>
      </c>
      <c r="CZ11" s="184">
        <f t="shared" si="2"/>
        <v>0</v>
      </c>
      <c r="DA11" s="184">
        <f t="shared" si="3"/>
        <v>0</v>
      </c>
      <c r="DB11" s="183">
        <f t="shared" si="13"/>
        <v>0</v>
      </c>
      <c r="DC11" s="264">
        <f t="shared" si="14"/>
        <v>0</v>
      </c>
      <c r="DD11" s="184">
        <f t="shared" si="4"/>
        <v>0</v>
      </c>
      <c r="DE11" s="184">
        <f t="shared" si="5"/>
        <v>0</v>
      </c>
      <c r="DF11" s="184">
        <f t="shared" si="6"/>
        <v>0</v>
      </c>
      <c r="DG11" s="184">
        <f t="shared" si="7"/>
        <v>0</v>
      </c>
      <c r="DH11" s="183">
        <f t="shared" si="15"/>
        <v>0</v>
      </c>
      <c r="DI11" s="184">
        <f t="shared" si="8"/>
        <v>0</v>
      </c>
      <c r="DJ11" s="184">
        <f t="shared" si="9"/>
        <v>0</v>
      </c>
      <c r="DK11" s="184">
        <f t="shared" si="10"/>
        <v>0</v>
      </c>
      <c r="DL11" s="184">
        <f t="shared" si="11"/>
        <v>0</v>
      </c>
      <c r="DM11" s="183">
        <f t="shared" si="16"/>
        <v>0</v>
      </c>
      <c r="DN11" s="264">
        <f t="shared" si="17"/>
        <v>0</v>
      </c>
      <c r="DO11" s="184"/>
      <c r="DP11" s="185">
        <v>0</v>
      </c>
      <c r="DQ11" s="184">
        <v>0</v>
      </c>
      <c r="DR11" s="184">
        <v>0</v>
      </c>
      <c r="DS11" s="184">
        <v>0</v>
      </c>
      <c r="DT11" s="184">
        <v>0</v>
      </c>
      <c r="DU11" s="184">
        <v>0</v>
      </c>
      <c r="DV11" s="184">
        <v>0</v>
      </c>
      <c r="DW11" s="184">
        <v>0</v>
      </c>
      <c r="DX11" s="184">
        <v>0</v>
      </c>
      <c r="DY11" s="184">
        <v>0</v>
      </c>
      <c r="DZ11" s="184">
        <v>0</v>
      </c>
      <c r="EA11" s="184">
        <v>0</v>
      </c>
      <c r="EC11" s="174">
        <v>20</v>
      </c>
      <c r="ED11" s="174">
        <v>0</v>
      </c>
      <c r="EE11" s="174">
        <v>0</v>
      </c>
      <c r="EF11" s="174">
        <v>0</v>
      </c>
      <c r="EG11" s="174">
        <v>0</v>
      </c>
      <c r="EH11" s="174">
        <v>20</v>
      </c>
      <c r="EI11" s="174">
        <v>0</v>
      </c>
      <c r="EJ11" s="174">
        <v>0</v>
      </c>
      <c r="EK11" s="174">
        <v>0</v>
      </c>
      <c r="EL11" s="174">
        <v>0</v>
      </c>
      <c r="EM11" s="174"/>
      <c r="EN11" s="174">
        <v>20</v>
      </c>
      <c r="EO11" s="174">
        <v>0</v>
      </c>
      <c r="EP11" s="174">
        <v>0</v>
      </c>
      <c r="EQ11" s="174">
        <v>20</v>
      </c>
      <c r="ER11" s="174">
        <v>0</v>
      </c>
      <c r="ES11" s="174">
        <v>0</v>
      </c>
      <c r="ET11" s="174">
        <v>20</v>
      </c>
      <c r="EU11" s="174">
        <v>0</v>
      </c>
      <c r="EV11" s="174">
        <v>0</v>
      </c>
      <c r="EW11" s="174">
        <v>20</v>
      </c>
      <c r="EX11" s="174">
        <v>0</v>
      </c>
      <c r="EY11" s="174">
        <v>0</v>
      </c>
      <c r="EZ11" s="174"/>
      <c r="FA11" s="174">
        <v>20</v>
      </c>
      <c r="FB11" s="174">
        <v>0</v>
      </c>
      <c r="FC11" s="174">
        <v>0</v>
      </c>
      <c r="FD11" s="174">
        <v>20</v>
      </c>
      <c r="FE11" s="174">
        <v>0</v>
      </c>
      <c r="FF11" s="174">
        <v>0</v>
      </c>
      <c r="FG11" s="174">
        <v>20</v>
      </c>
      <c r="FH11" s="174">
        <v>0</v>
      </c>
      <c r="FI11" s="174">
        <v>0</v>
      </c>
      <c r="FJ11" s="174">
        <v>20</v>
      </c>
      <c r="FK11" s="174">
        <v>0</v>
      </c>
      <c r="FL11" s="174">
        <v>0</v>
      </c>
    </row>
    <row r="12" spans="1:168" s="186" customFormat="1">
      <c r="A12" s="169">
        <v>10</v>
      </c>
      <c r="B12" s="169">
        <v>23</v>
      </c>
      <c r="C12" s="186" t="s">
        <v>307</v>
      </c>
      <c r="D12" s="187" t="s">
        <v>108</v>
      </c>
      <c r="E12" s="187" t="s">
        <v>285</v>
      </c>
      <c r="F12" s="187" t="s">
        <v>286</v>
      </c>
      <c r="G12" s="187" t="s">
        <v>287</v>
      </c>
      <c r="H12" s="187" t="s">
        <v>285</v>
      </c>
      <c r="I12" s="187" t="s">
        <v>288</v>
      </c>
      <c r="J12" s="187" t="s">
        <v>289</v>
      </c>
      <c r="K12" s="188" t="s">
        <v>274</v>
      </c>
      <c r="L12" s="188">
        <v>6</v>
      </c>
      <c r="M12" s="186">
        <v>5</v>
      </c>
      <c r="N12" s="186">
        <v>5</v>
      </c>
      <c r="O12" s="186">
        <v>6</v>
      </c>
      <c r="P12" s="186">
        <v>5</v>
      </c>
      <c r="Q12" s="186">
        <v>5</v>
      </c>
      <c r="R12" s="186">
        <v>6</v>
      </c>
      <c r="T12" s="169">
        <v>0</v>
      </c>
      <c r="U12" s="169"/>
      <c r="V12" s="169">
        <v>5.5</v>
      </c>
      <c r="W12" s="169">
        <v>5.5</v>
      </c>
      <c r="X12" s="172">
        <v>0</v>
      </c>
      <c r="Z12" s="173">
        <v>6</v>
      </c>
      <c r="AA12" s="174">
        <v>4</v>
      </c>
      <c r="AB12" s="174">
        <v>4</v>
      </c>
      <c r="AC12" s="174">
        <v>5</v>
      </c>
      <c r="AD12" s="174">
        <v>4</v>
      </c>
      <c r="AE12" s="174">
        <v>4</v>
      </c>
      <c r="AF12" s="174">
        <v>5</v>
      </c>
      <c r="AH12" s="169">
        <v>0</v>
      </c>
      <c r="AI12" s="169"/>
      <c r="AJ12" s="169">
        <v>4.5</v>
      </c>
      <c r="AK12" s="169">
        <v>4.5</v>
      </c>
      <c r="AL12" s="172">
        <v>0</v>
      </c>
      <c r="AM12" s="193"/>
      <c r="AN12" s="188">
        <v>2</v>
      </c>
      <c r="AO12" s="186">
        <v>1</v>
      </c>
      <c r="AP12" s="169">
        <v>1</v>
      </c>
      <c r="AQ12" s="169">
        <v>2</v>
      </c>
      <c r="AR12" s="186">
        <v>1</v>
      </c>
      <c r="AS12" s="169">
        <v>1</v>
      </c>
      <c r="AU12" s="169">
        <v>0</v>
      </c>
      <c r="AV12" s="169"/>
      <c r="AW12" s="169">
        <v>1</v>
      </c>
      <c r="AX12" s="169">
        <v>1</v>
      </c>
      <c r="AY12" s="172">
        <v>0</v>
      </c>
      <c r="AZ12" s="193"/>
      <c r="BA12" s="189">
        <v>1.1764705882352942</v>
      </c>
      <c r="BB12" s="190">
        <v>14.96078431372549</v>
      </c>
      <c r="BC12" s="190">
        <v>2.9803921568627452</v>
      </c>
      <c r="BD12" s="190">
        <v>10.078431372549019</v>
      </c>
      <c r="BE12" s="190">
        <v>16.196078431372548</v>
      </c>
      <c r="BF12" s="190">
        <v>2.9803921568627452</v>
      </c>
      <c r="BG12" s="190">
        <v>20.372549019607842</v>
      </c>
      <c r="BH12" s="190">
        <v>5.5686274509803919</v>
      </c>
      <c r="BI12" s="195"/>
      <c r="BJ12" s="189">
        <v>0.3377528026887211</v>
      </c>
      <c r="BK12" s="190">
        <v>1.2030542287912649</v>
      </c>
      <c r="BL12" s="190">
        <v>0.59992586181527652</v>
      </c>
      <c r="BM12" s="190">
        <v>1.0444782717215022</v>
      </c>
      <c r="BN12" s="190">
        <v>1.2354294172681042</v>
      </c>
      <c r="BO12" s="190">
        <v>0.59992586181527652</v>
      </c>
      <c r="BP12" s="190">
        <v>1.3298563218426873</v>
      </c>
      <c r="BQ12" s="190">
        <v>0.81747463093890882</v>
      </c>
      <c r="BR12" s="197"/>
      <c r="BS12" s="190">
        <v>0</v>
      </c>
      <c r="BT12" s="190"/>
      <c r="BU12" s="190">
        <v>1.43575695389411</v>
      </c>
      <c r="BV12" s="190">
        <v>1.4304165566255953</v>
      </c>
      <c r="BW12" s="191">
        <v>5.3403972685146517E-3</v>
      </c>
      <c r="BX12" s="199"/>
      <c r="BY12" s="178">
        <v>2.25</v>
      </c>
      <c r="BZ12" s="179">
        <v>2.6666666666666665</v>
      </c>
      <c r="CA12" s="179">
        <v>1.5</v>
      </c>
      <c r="CB12" s="179">
        <v>2.5</v>
      </c>
      <c r="CC12" s="179">
        <v>2.25</v>
      </c>
      <c r="CD12" s="179">
        <v>3.3333333333333335</v>
      </c>
      <c r="CE12" s="179">
        <v>1.9166666666666667</v>
      </c>
      <c r="CF12" s="179">
        <v>1.75</v>
      </c>
      <c r="CG12" s="179"/>
      <c r="CH12" s="180">
        <v>2.458333333333333</v>
      </c>
      <c r="CI12" s="180">
        <v>2</v>
      </c>
      <c r="CJ12" s="181">
        <v>0.45833333333333304</v>
      </c>
      <c r="CK12" s="180">
        <v>2.791666666666667</v>
      </c>
      <c r="CL12" s="180">
        <v>1.8333333333333335</v>
      </c>
      <c r="CM12" s="181">
        <v>0.95833333333333348</v>
      </c>
      <c r="CO12" s="178">
        <v>3.5454545454545454</v>
      </c>
      <c r="CP12" s="179">
        <v>3.4166666666666665</v>
      </c>
      <c r="CQ12" s="179">
        <v>2.9166666666666665</v>
      </c>
      <c r="CR12" s="179">
        <v>2.75</v>
      </c>
      <c r="CS12" s="182">
        <v>3.481060606060606</v>
      </c>
      <c r="CT12" s="182">
        <v>2.833333333333333</v>
      </c>
      <c r="CU12" s="183">
        <v>0.64772727272727293</v>
      </c>
      <c r="CV12" s="169"/>
      <c r="CW12" s="185">
        <f t="shared" si="0"/>
        <v>0</v>
      </c>
      <c r="CX12" s="184">
        <f t="shared" si="1"/>
        <v>0</v>
      </c>
      <c r="CY12" s="183">
        <f t="shared" si="12"/>
        <v>0</v>
      </c>
      <c r="CZ12" s="184">
        <f t="shared" si="2"/>
        <v>0</v>
      </c>
      <c r="DA12" s="184">
        <f t="shared" si="3"/>
        <v>0</v>
      </c>
      <c r="DB12" s="183">
        <f t="shared" si="13"/>
        <v>0</v>
      </c>
      <c r="DC12" s="264">
        <f t="shared" si="14"/>
        <v>0</v>
      </c>
      <c r="DD12" s="184">
        <f t="shared" si="4"/>
        <v>0</v>
      </c>
      <c r="DE12" s="184">
        <f t="shared" si="5"/>
        <v>0</v>
      </c>
      <c r="DF12" s="184">
        <f t="shared" si="6"/>
        <v>0</v>
      </c>
      <c r="DG12" s="184">
        <f t="shared" si="7"/>
        <v>0</v>
      </c>
      <c r="DH12" s="183">
        <f t="shared" si="15"/>
        <v>0</v>
      </c>
      <c r="DI12" s="184">
        <f t="shared" si="8"/>
        <v>0</v>
      </c>
      <c r="DJ12" s="184">
        <f t="shared" si="9"/>
        <v>0</v>
      </c>
      <c r="DK12" s="184">
        <f t="shared" si="10"/>
        <v>0</v>
      </c>
      <c r="DL12" s="184">
        <f t="shared" si="11"/>
        <v>0</v>
      </c>
      <c r="DM12" s="183">
        <f t="shared" si="16"/>
        <v>0</v>
      </c>
      <c r="DN12" s="264">
        <f t="shared" si="17"/>
        <v>0</v>
      </c>
      <c r="DO12" s="184"/>
      <c r="DP12" s="185">
        <v>0</v>
      </c>
      <c r="DQ12" s="184">
        <v>0</v>
      </c>
      <c r="DR12" s="184">
        <v>0</v>
      </c>
      <c r="DS12" s="184">
        <v>0</v>
      </c>
      <c r="DT12" s="184">
        <v>0</v>
      </c>
      <c r="DU12" s="184">
        <v>0</v>
      </c>
      <c r="DV12" s="184">
        <v>0</v>
      </c>
      <c r="DW12" s="184">
        <v>0</v>
      </c>
      <c r="DX12" s="184">
        <v>0</v>
      </c>
      <c r="DY12" s="184">
        <v>0</v>
      </c>
      <c r="DZ12" s="184">
        <v>0</v>
      </c>
      <c r="EA12" s="184">
        <v>0</v>
      </c>
      <c r="EC12" s="174">
        <v>20</v>
      </c>
      <c r="ED12" s="174">
        <v>0</v>
      </c>
      <c r="EE12" s="174">
        <v>0</v>
      </c>
      <c r="EF12" s="174">
        <v>0</v>
      </c>
      <c r="EG12" s="174">
        <v>0</v>
      </c>
      <c r="EH12" s="174">
        <v>20</v>
      </c>
      <c r="EI12" s="174">
        <v>0</v>
      </c>
      <c r="EJ12" s="174">
        <v>0</v>
      </c>
      <c r="EK12" s="174">
        <v>0</v>
      </c>
      <c r="EL12" s="174">
        <v>0</v>
      </c>
      <c r="EM12" s="174"/>
      <c r="EN12" s="174">
        <v>20</v>
      </c>
      <c r="EO12" s="174">
        <v>0</v>
      </c>
      <c r="EP12" s="174">
        <v>0</v>
      </c>
      <c r="EQ12" s="174">
        <v>20</v>
      </c>
      <c r="ER12" s="174">
        <v>0</v>
      </c>
      <c r="ES12" s="174">
        <v>0</v>
      </c>
      <c r="ET12" s="174">
        <v>20</v>
      </c>
      <c r="EU12" s="174">
        <v>0</v>
      </c>
      <c r="EV12" s="174">
        <v>0</v>
      </c>
      <c r="EW12" s="174">
        <v>20</v>
      </c>
      <c r="EX12" s="174">
        <v>0</v>
      </c>
      <c r="EY12" s="174">
        <v>0</v>
      </c>
      <c r="EZ12" s="174"/>
      <c r="FA12" s="174">
        <v>20</v>
      </c>
      <c r="FB12" s="174">
        <v>0</v>
      </c>
      <c r="FC12" s="174">
        <v>0</v>
      </c>
      <c r="FD12" s="174">
        <v>20</v>
      </c>
      <c r="FE12" s="174">
        <v>0</v>
      </c>
      <c r="FF12" s="174">
        <v>0</v>
      </c>
      <c r="FG12" s="174">
        <v>20</v>
      </c>
      <c r="FH12" s="174">
        <v>0</v>
      </c>
      <c r="FI12" s="174">
        <v>0</v>
      </c>
      <c r="FJ12" s="174">
        <v>20</v>
      </c>
      <c r="FK12" s="174">
        <v>0</v>
      </c>
      <c r="FL12" s="174">
        <v>0</v>
      </c>
    </row>
    <row r="13" spans="1:168" s="186" customFormat="1">
      <c r="A13" s="186">
        <v>11</v>
      </c>
      <c r="B13" s="186">
        <v>24</v>
      </c>
      <c r="C13" s="187" t="s">
        <v>492</v>
      </c>
      <c r="D13" s="187" t="s">
        <v>576</v>
      </c>
      <c r="E13" s="187" t="s">
        <v>290</v>
      </c>
      <c r="F13" s="187" t="s">
        <v>291</v>
      </c>
      <c r="G13" s="187" t="s">
        <v>292</v>
      </c>
      <c r="H13" s="187" t="s">
        <v>290</v>
      </c>
      <c r="I13" s="187" t="s">
        <v>293</v>
      </c>
      <c r="J13" s="187" t="s">
        <v>294</v>
      </c>
      <c r="K13" s="188" t="s">
        <v>223</v>
      </c>
      <c r="L13" s="188">
        <v>2</v>
      </c>
      <c r="M13" s="186">
        <v>6</v>
      </c>
      <c r="N13" s="186">
        <v>6</v>
      </c>
      <c r="O13" s="186">
        <v>7</v>
      </c>
      <c r="P13" s="186">
        <v>6</v>
      </c>
      <c r="Q13" s="186">
        <v>7</v>
      </c>
      <c r="R13" s="186">
        <v>8</v>
      </c>
      <c r="T13" s="169">
        <v>0</v>
      </c>
      <c r="U13" s="169"/>
      <c r="V13" s="169">
        <v>6.5</v>
      </c>
      <c r="W13" s="169">
        <v>7.5</v>
      </c>
      <c r="X13" s="172">
        <v>-1</v>
      </c>
      <c r="Z13" s="173">
        <v>3</v>
      </c>
      <c r="AA13" s="174">
        <v>6</v>
      </c>
      <c r="AB13" s="174">
        <v>6</v>
      </c>
      <c r="AC13" s="174">
        <v>7</v>
      </c>
      <c r="AD13" s="174">
        <v>6</v>
      </c>
      <c r="AE13" s="174">
        <v>7</v>
      </c>
      <c r="AF13" s="174">
        <v>8</v>
      </c>
      <c r="AH13" s="169">
        <v>0</v>
      </c>
      <c r="AI13" s="169"/>
      <c r="AJ13" s="169">
        <v>6.5</v>
      </c>
      <c r="AK13" s="169">
        <v>7.5</v>
      </c>
      <c r="AL13" s="172">
        <v>-1</v>
      </c>
      <c r="AM13" s="193"/>
      <c r="AN13" s="188">
        <v>2</v>
      </c>
      <c r="AO13" s="186">
        <v>2</v>
      </c>
      <c r="AP13" s="169">
        <v>2</v>
      </c>
      <c r="AQ13" s="169">
        <v>2</v>
      </c>
      <c r="AR13" s="186">
        <v>2</v>
      </c>
      <c r="AS13" s="169">
        <v>2</v>
      </c>
      <c r="AU13" s="169">
        <v>0</v>
      </c>
      <c r="AV13" s="169"/>
      <c r="AW13" s="169">
        <v>2</v>
      </c>
      <c r="AX13" s="169">
        <v>2</v>
      </c>
      <c r="AY13" s="172">
        <v>0</v>
      </c>
      <c r="AZ13" s="193"/>
      <c r="BA13" s="189">
        <v>4.9411764705882355</v>
      </c>
      <c r="BB13" s="190">
        <v>1212.8431372549019</v>
      </c>
      <c r="BC13" s="190">
        <v>4.0588235294117645</v>
      </c>
      <c r="BD13" s="190">
        <v>0.94117647058823528</v>
      </c>
      <c r="BE13" s="190">
        <v>0.49019607843137253</v>
      </c>
      <c r="BF13" s="190">
        <v>4.0588235294117645</v>
      </c>
      <c r="BG13" s="190">
        <v>2.1176470588235294</v>
      </c>
      <c r="BH13" s="190">
        <v>0.39215686274509803</v>
      </c>
      <c r="BI13" s="195"/>
      <c r="BJ13" s="189">
        <v>0.77387245240436864</v>
      </c>
      <c r="BK13" s="190">
        <v>3.0841625672777613</v>
      </c>
      <c r="BL13" s="190">
        <v>0.70404952986529379</v>
      </c>
      <c r="BM13" s="190">
        <v>0.28806501849961352</v>
      </c>
      <c r="BN13" s="190">
        <v>0.17324341618285499</v>
      </c>
      <c r="BO13" s="190">
        <v>0.70404952986529379</v>
      </c>
      <c r="BP13" s="190">
        <v>0.49382694822251511</v>
      </c>
      <c r="BQ13" s="190">
        <v>0.14368817262113889</v>
      </c>
      <c r="BR13" s="197"/>
      <c r="BS13" s="190">
        <v>0</v>
      </c>
      <c r="BT13" s="190"/>
      <c r="BU13" s="190">
        <v>0.38585150906429877</v>
      </c>
      <c r="BV13" s="190">
        <v>0.54528285488195682</v>
      </c>
      <c r="BW13" s="191">
        <v>-0.15943134581765805</v>
      </c>
      <c r="BX13" s="199"/>
      <c r="BY13" s="178">
        <v>3.6666666666666665</v>
      </c>
      <c r="BZ13" s="179">
        <v>4.583333333333333</v>
      </c>
      <c r="CA13" s="179">
        <v>2.4166666666666665</v>
      </c>
      <c r="CB13" s="179">
        <v>2.3333333333333335</v>
      </c>
      <c r="CC13" s="179">
        <v>3.6666666666666665</v>
      </c>
      <c r="CD13" s="179">
        <v>4.583333333333333</v>
      </c>
      <c r="CE13" s="179">
        <v>2.5833333333333335</v>
      </c>
      <c r="CF13" s="179">
        <v>2.75</v>
      </c>
      <c r="CG13" s="179"/>
      <c r="CH13" s="180">
        <v>4.125</v>
      </c>
      <c r="CI13" s="180">
        <v>2.375</v>
      </c>
      <c r="CJ13" s="181">
        <v>1.75</v>
      </c>
      <c r="CK13" s="180">
        <v>4.125</v>
      </c>
      <c r="CL13" s="180">
        <v>2.666666666666667</v>
      </c>
      <c r="CM13" s="181">
        <v>1.458333333333333</v>
      </c>
      <c r="CO13" s="178">
        <v>2.5454545454545454</v>
      </c>
      <c r="CP13" s="179">
        <v>2.75</v>
      </c>
      <c r="CQ13" s="179">
        <v>2.0833333333333335</v>
      </c>
      <c r="CR13" s="179">
        <v>2.4166666666666665</v>
      </c>
      <c r="CS13" s="182">
        <v>2.6477272727272725</v>
      </c>
      <c r="CT13" s="182">
        <v>2.25</v>
      </c>
      <c r="CU13" s="183">
        <v>0.39772727272727249</v>
      </c>
      <c r="CV13" s="169"/>
      <c r="CW13" s="185">
        <f t="shared" si="0"/>
        <v>0</v>
      </c>
      <c r="CX13" s="184">
        <f t="shared" si="1"/>
        <v>0</v>
      </c>
      <c r="CY13" s="183">
        <f t="shared" si="12"/>
        <v>0</v>
      </c>
      <c r="CZ13" s="184">
        <f t="shared" si="2"/>
        <v>0</v>
      </c>
      <c r="DA13" s="184">
        <f t="shared" si="3"/>
        <v>0</v>
      </c>
      <c r="DB13" s="183">
        <f t="shared" si="13"/>
        <v>0</v>
      </c>
      <c r="DC13" s="264">
        <f t="shared" si="14"/>
        <v>0</v>
      </c>
      <c r="DD13" s="184">
        <f t="shared" si="4"/>
        <v>0</v>
      </c>
      <c r="DE13" s="184">
        <f t="shared" si="5"/>
        <v>0</v>
      </c>
      <c r="DF13" s="184">
        <f t="shared" si="6"/>
        <v>0</v>
      </c>
      <c r="DG13" s="184">
        <f t="shared" si="7"/>
        <v>0</v>
      </c>
      <c r="DH13" s="183">
        <f t="shared" si="15"/>
        <v>0</v>
      </c>
      <c r="DI13" s="184">
        <f t="shared" si="8"/>
        <v>0</v>
      </c>
      <c r="DJ13" s="184">
        <f t="shared" si="9"/>
        <v>0</v>
      </c>
      <c r="DK13" s="184">
        <f t="shared" si="10"/>
        <v>0</v>
      </c>
      <c r="DL13" s="184">
        <f t="shared" si="11"/>
        <v>0</v>
      </c>
      <c r="DM13" s="183">
        <f t="shared" si="16"/>
        <v>0</v>
      </c>
      <c r="DN13" s="264">
        <f t="shared" si="17"/>
        <v>0</v>
      </c>
      <c r="DO13" s="184"/>
      <c r="DP13" s="185">
        <v>0</v>
      </c>
      <c r="DQ13" s="184">
        <v>0</v>
      </c>
      <c r="DR13" s="184">
        <v>0</v>
      </c>
      <c r="DS13" s="184">
        <v>0</v>
      </c>
      <c r="DT13" s="184">
        <v>0</v>
      </c>
      <c r="DU13" s="184">
        <v>0</v>
      </c>
      <c r="DV13" s="184">
        <v>0</v>
      </c>
      <c r="DW13" s="184">
        <v>0</v>
      </c>
      <c r="DX13" s="184">
        <v>0</v>
      </c>
      <c r="DY13" s="184">
        <v>0</v>
      </c>
      <c r="DZ13" s="184">
        <v>0</v>
      </c>
      <c r="EA13" s="184">
        <v>0</v>
      </c>
      <c r="EC13" s="174">
        <v>20</v>
      </c>
      <c r="ED13" s="174">
        <v>0</v>
      </c>
      <c r="EE13" s="174">
        <v>0</v>
      </c>
      <c r="EF13" s="174">
        <v>0</v>
      </c>
      <c r="EG13" s="174">
        <v>0</v>
      </c>
      <c r="EH13" s="174">
        <v>20</v>
      </c>
      <c r="EI13" s="174">
        <v>0</v>
      </c>
      <c r="EJ13" s="174">
        <v>0</v>
      </c>
      <c r="EK13" s="174">
        <v>0</v>
      </c>
      <c r="EL13" s="174">
        <v>0</v>
      </c>
      <c r="EM13" s="174"/>
      <c r="EN13" s="174">
        <v>20</v>
      </c>
      <c r="EO13" s="174">
        <v>0</v>
      </c>
      <c r="EP13" s="174">
        <v>0</v>
      </c>
      <c r="EQ13" s="174">
        <v>20</v>
      </c>
      <c r="ER13" s="174">
        <v>0</v>
      </c>
      <c r="ES13" s="174">
        <v>0</v>
      </c>
      <c r="ET13" s="174">
        <v>20</v>
      </c>
      <c r="EU13" s="174">
        <v>0</v>
      </c>
      <c r="EV13" s="174">
        <v>0</v>
      </c>
      <c r="EW13" s="174">
        <v>20</v>
      </c>
      <c r="EX13" s="174">
        <v>0</v>
      </c>
      <c r="EY13" s="174">
        <v>0</v>
      </c>
      <c r="EZ13" s="174"/>
      <c r="FA13" s="174">
        <v>20</v>
      </c>
      <c r="FB13" s="174">
        <v>0</v>
      </c>
      <c r="FC13" s="174">
        <v>0</v>
      </c>
      <c r="FD13" s="174">
        <v>20</v>
      </c>
      <c r="FE13" s="174">
        <v>0</v>
      </c>
      <c r="FF13" s="174">
        <v>0</v>
      </c>
      <c r="FG13" s="174">
        <v>20</v>
      </c>
      <c r="FH13" s="174">
        <v>0</v>
      </c>
      <c r="FI13" s="174">
        <v>0</v>
      </c>
      <c r="FJ13" s="174">
        <v>20</v>
      </c>
      <c r="FK13" s="174">
        <v>0</v>
      </c>
      <c r="FL13" s="174">
        <v>0</v>
      </c>
    </row>
    <row r="14" spans="1:168" s="186" customFormat="1">
      <c r="A14" s="186">
        <v>12</v>
      </c>
      <c r="B14" s="186">
        <v>27</v>
      </c>
      <c r="C14" s="187" t="s">
        <v>308</v>
      </c>
      <c r="D14" s="187" t="s">
        <v>577</v>
      </c>
      <c r="E14" s="187" t="s">
        <v>427</v>
      </c>
      <c r="F14" s="187" t="s">
        <v>486</v>
      </c>
      <c r="G14" s="187" t="s">
        <v>517</v>
      </c>
      <c r="H14" s="187" t="s">
        <v>427</v>
      </c>
      <c r="I14" s="187" t="s">
        <v>518</v>
      </c>
      <c r="J14" s="187" t="s">
        <v>519</v>
      </c>
      <c r="K14" s="188" t="s">
        <v>275</v>
      </c>
      <c r="L14" s="188">
        <v>6</v>
      </c>
      <c r="M14" s="186">
        <v>4</v>
      </c>
      <c r="N14" s="186">
        <v>5</v>
      </c>
      <c r="O14" s="186">
        <v>6</v>
      </c>
      <c r="P14" s="186">
        <v>4</v>
      </c>
      <c r="Q14" s="186">
        <v>6</v>
      </c>
      <c r="R14" s="186">
        <v>7</v>
      </c>
      <c r="T14" s="169">
        <v>0</v>
      </c>
      <c r="U14" s="169"/>
      <c r="V14" s="169">
        <v>5.5</v>
      </c>
      <c r="W14" s="169">
        <v>6.5</v>
      </c>
      <c r="X14" s="172">
        <v>-1</v>
      </c>
      <c r="Z14" s="173">
        <v>6</v>
      </c>
      <c r="AA14" s="174">
        <v>4</v>
      </c>
      <c r="AB14" s="174">
        <v>6</v>
      </c>
      <c r="AC14" s="174">
        <v>7</v>
      </c>
      <c r="AD14" s="174">
        <v>4</v>
      </c>
      <c r="AE14" s="174">
        <v>6</v>
      </c>
      <c r="AF14" s="174">
        <v>7</v>
      </c>
      <c r="AH14" s="169">
        <v>0</v>
      </c>
      <c r="AI14" s="169"/>
      <c r="AJ14" s="169">
        <v>6.5</v>
      </c>
      <c r="AK14" s="169">
        <v>6.5</v>
      </c>
      <c r="AL14" s="172">
        <v>0</v>
      </c>
      <c r="AM14" s="193"/>
      <c r="AN14" s="188">
        <v>2</v>
      </c>
      <c r="AO14" s="186">
        <v>2</v>
      </c>
      <c r="AP14" s="169">
        <v>2</v>
      </c>
      <c r="AQ14" s="169">
        <v>2</v>
      </c>
      <c r="AR14" s="186">
        <v>2</v>
      </c>
      <c r="AS14" s="169">
        <v>2</v>
      </c>
      <c r="AU14" s="169">
        <v>0</v>
      </c>
      <c r="AV14" s="169"/>
      <c r="AW14" s="169">
        <v>2</v>
      </c>
      <c r="AX14" s="169">
        <v>2</v>
      </c>
      <c r="AY14" s="172">
        <v>0</v>
      </c>
      <c r="AZ14" s="193"/>
      <c r="BA14" s="189">
        <v>11.313725490196079</v>
      </c>
      <c r="BB14" s="190">
        <v>14.96078431372549</v>
      </c>
      <c r="BC14" s="190">
        <v>11.568627450980392</v>
      </c>
      <c r="BD14" s="190">
        <v>18.372549019607842</v>
      </c>
      <c r="BE14" s="190">
        <v>4.3137254901960782</v>
      </c>
      <c r="BF14" s="190">
        <v>11.568627450980392</v>
      </c>
      <c r="BG14" s="190">
        <v>16.901960784313726</v>
      </c>
      <c r="BH14" s="190">
        <v>3</v>
      </c>
      <c r="BI14" s="195"/>
      <c r="BJ14" s="189">
        <v>1.0903894676392598</v>
      </c>
      <c r="BK14" s="190">
        <v>1.2030542287912649</v>
      </c>
      <c r="BL14" s="190">
        <v>1.099287853420881</v>
      </c>
      <c r="BM14" s="190">
        <v>1.2871867684896918</v>
      </c>
      <c r="BN14" s="190">
        <v>0.72539911477646934</v>
      </c>
      <c r="BO14" s="190">
        <v>1.099287853420881</v>
      </c>
      <c r="BP14" s="190">
        <v>1.2529006014363626</v>
      </c>
      <c r="BQ14" s="190">
        <v>0.6020599913279624</v>
      </c>
      <c r="BR14" s="197"/>
      <c r="BS14" s="190">
        <v>0</v>
      </c>
      <c r="BT14" s="190"/>
      <c r="BU14" s="190">
        <v>1.3744967581871765</v>
      </c>
      <c r="BV14" s="190">
        <v>1.3201870285926172</v>
      </c>
      <c r="BW14" s="191">
        <v>5.4309729594559375E-2</v>
      </c>
      <c r="BX14" s="199"/>
      <c r="BY14" s="178">
        <v>3.25</v>
      </c>
      <c r="BZ14" s="179">
        <v>4.333333333333333</v>
      </c>
      <c r="CA14" s="179">
        <v>3.25</v>
      </c>
      <c r="CB14" s="179">
        <v>3.5833333333333335</v>
      </c>
      <c r="CC14" s="179">
        <v>4.25</v>
      </c>
      <c r="CD14" s="179">
        <v>4</v>
      </c>
      <c r="CE14" s="179">
        <v>3.5</v>
      </c>
      <c r="CF14" s="179">
        <v>3.4166666666666665</v>
      </c>
      <c r="CG14" s="179"/>
      <c r="CH14" s="180">
        <v>3.7916666666666665</v>
      </c>
      <c r="CI14" s="180">
        <v>3.416666666666667</v>
      </c>
      <c r="CJ14" s="181">
        <v>0.37499999999999956</v>
      </c>
      <c r="CK14" s="180">
        <v>4.125</v>
      </c>
      <c r="CL14" s="180">
        <v>3.458333333333333</v>
      </c>
      <c r="CM14" s="181">
        <v>0.66666666666666696</v>
      </c>
      <c r="CO14" s="178">
        <v>3.0833333333333335</v>
      </c>
      <c r="CP14" s="179">
        <v>3.0833333333333335</v>
      </c>
      <c r="CQ14" s="179">
        <v>3</v>
      </c>
      <c r="CR14" s="179">
        <v>2.9166666666666665</v>
      </c>
      <c r="CS14" s="182">
        <v>3.0833333333333335</v>
      </c>
      <c r="CT14" s="182">
        <v>2.958333333333333</v>
      </c>
      <c r="CU14" s="183">
        <v>0.12500000000000044</v>
      </c>
      <c r="CV14" s="169"/>
      <c r="CW14" s="185">
        <f t="shared" si="0"/>
        <v>0</v>
      </c>
      <c r="CX14" s="184">
        <f t="shared" si="1"/>
        <v>0</v>
      </c>
      <c r="CY14" s="183">
        <f t="shared" si="12"/>
        <v>0</v>
      </c>
      <c r="CZ14" s="184">
        <f t="shared" si="2"/>
        <v>0</v>
      </c>
      <c r="DA14" s="184">
        <f t="shared" si="3"/>
        <v>0</v>
      </c>
      <c r="DB14" s="183">
        <f t="shared" si="13"/>
        <v>0</v>
      </c>
      <c r="DC14" s="264">
        <f t="shared" si="14"/>
        <v>0</v>
      </c>
      <c r="DD14" s="184">
        <f t="shared" si="4"/>
        <v>0</v>
      </c>
      <c r="DE14" s="184">
        <f t="shared" si="5"/>
        <v>0</v>
      </c>
      <c r="DF14" s="184">
        <f t="shared" si="6"/>
        <v>0</v>
      </c>
      <c r="DG14" s="184">
        <f t="shared" si="7"/>
        <v>0</v>
      </c>
      <c r="DH14" s="183">
        <f t="shared" si="15"/>
        <v>0</v>
      </c>
      <c r="DI14" s="184">
        <f t="shared" si="8"/>
        <v>0</v>
      </c>
      <c r="DJ14" s="184">
        <f t="shared" si="9"/>
        <v>0</v>
      </c>
      <c r="DK14" s="184">
        <f t="shared" si="10"/>
        <v>0</v>
      </c>
      <c r="DL14" s="184">
        <f t="shared" si="11"/>
        <v>0</v>
      </c>
      <c r="DM14" s="183">
        <f t="shared" si="16"/>
        <v>0</v>
      </c>
      <c r="DN14" s="264">
        <f t="shared" si="17"/>
        <v>0</v>
      </c>
      <c r="DO14" s="184"/>
      <c r="DP14" s="185">
        <v>0</v>
      </c>
      <c r="DQ14" s="184">
        <v>0</v>
      </c>
      <c r="DR14" s="184">
        <v>0</v>
      </c>
      <c r="DS14" s="184">
        <v>0</v>
      </c>
      <c r="DT14" s="184">
        <v>0</v>
      </c>
      <c r="DU14" s="184">
        <v>0</v>
      </c>
      <c r="DV14" s="184">
        <v>0</v>
      </c>
      <c r="DW14" s="184">
        <v>0</v>
      </c>
      <c r="DX14" s="184">
        <v>0</v>
      </c>
      <c r="DY14" s="184">
        <v>0</v>
      </c>
      <c r="DZ14" s="184">
        <v>0</v>
      </c>
      <c r="EA14" s="184">
        <v>0</v>
      </c>
      <c r="EC14" s="174">
        <v>20</v>
      </c>
      <c r="ED14" s="174">
        <v>0</v>
      </c>
      <c r="EE14" s="174">
        <v>0</v>
      </c>
      <c r="EF14" s="174">
        <v>0</v>
      </c>
      <c r="EG14" s="174">
        <v>0</v>
      </c>
      <c r="EH14" s="174">
        <v>20</v>
      </c>
      <c r="EI14" s="174">
        <v>0</v>
      </c>
      <c r="EJ14" s="174">
        <v>0</v>
      </c>
      <c r="EK14" s="174">
        <v>0</v>
      </c>
      <c r="EL14" s="174">
        <v>0</v>
      </c>
      <c r="EM14" s="174"/>
      <c r="EN14" s="174">
        <v>20</v>
      </c>
      <c r="EO14" s="174">
        <v>0</v>
      </c>
      <c r="EP14" s="174">
        <v>0</v>
      </c>
      <c r="EQ14" s="174">
        <v>20</v>
      </c>
      <c r="ER14" s="174">
        <v>0</v>
      </c>
      <c r="ES14" s="174">
        <v>0</v>
      </c>
      <c r="ET14" s="174">
        <v>20</v>
      </c>
      <c r="EU14" s="174">
        <v>0</v>
      </c>
      <c r="EV14" s="174">
        <v>0</v>
      </c>
      <c r="EW14" s="174">
        <v>20</v>
      </c>
      <c r="EX14" s="174">
        <v>0</v>
      </c>
      <c r="EY14" s="174">
        <v>0</v>
      </c>
      <c r="EZ14" s="174"/>
      <c r="FA14" s="174">
        <v>20</v>
      </c>
      <c r="FB14" s="174">
        <v>0</v>
      </c>
      <c r="FC14" s="174">
        <v>0</v>
      </c>
      <c r="FD14" s="174">
        <v>20</v>
      </c>
      <c r="FE14" s="174">
        <v>0</v>
      </c>
      <c r="FF14" s="174">
        <v>0</v>
      </c>
      <c r="FG14" s="174">
        <v>20</v>
      </c>
      <c r="FH14" s="174">
        <v>0</v>
      </c>
      <c r="FI14" s="174">
        <v>0</v>
      </c>
      <c r="FJ14" s="174">
        <v>20</v>
      </c>
      <c r="FK14" s="174">
        <v>0</v>
      </c>
      <c r="FL14" s="174">
        <v>0</v>
      </c>
    </row>
    <row r="15" spans="1:168" s="186" customFormat="1">
      <c r="A15" s="169">
        <v>13</v>
      </c>
      <c r="B15" s="169">
        <v>28</v>
      </c>
      <c r="C15" s="187" t="s">
        <v>493</v>
      </c>
      <c r="D15" s="187" t="s">
        <v>17</v>
      </c>
      <c r="E15" s="187" t="s">
        <v>381</v>
      </c>
      <c r="F15" s="187" t="s">
        <v>18</v>
      </c>
      <c r="G15" s="187" t="s">
        <v>19</v>
      </c>
      <c r="H15" s="187" t="s">
        <v>20</v>
      </c>
      <c r="I15" s="187" t="s">
        <v>21</v>
      </c>
      <c r="J15" s="187" t="s">
        <v>22</v>
      </c>
      <c r="K15" s="188" t="s">
        <v>274</v>
      </c>
      <c r="L15" s="188">
        <v>4</v>
      </c>
      <c r="M15" s="186">
        <v>7</v>
      </c>
      <c r="N15" s="186">
        <v>6</v>
      </c>
      <c r="O15" s="186">
        <v>7</v>
      </c>
      <c r="P15" s="186">
        <v>7</v>
      </c>
      <c r="Q15" s="186">
        <v>6</v>
      </c>
      <c r="R15" s="186">
        <v>7</v>
      </c>
      <c r="T15" s="169">
        <v>0</v>
      </c>
      <c r="U15" s="169"/>
      <c r="V15" s="169">
        <v>6.5</v>
      </c>
      <c r="W15" s="169">
        <v>6.5</v>
      </c>
      <c r="X15" s="172">
        <v>0</v>
      </c>
      <c r="Z15" s="173">
        <v>3</v>
      </c>
      <c r="AA15" s="174">
        <v>7</v>
      </c>
      <c r="AB15" s="174">
        <v>6</v>
      </c>
      <c r="AC15" s="174">
        <v>7</v>
      </c>
      <c r="AD15" s="174">
        <v>7</v>
      </c>
      <c r="AE15" s="174">
        <v>5</v>
      </c>
      <c r="AF15" s="174">
        <v>6</v>
      </c>
      <c r="AH15" s="169">
        <v>0</v>
      </c>
      <c r="AI15" s="169"/>
      <c r="AJ15" s="169">
        <v>6.5</v>
      </c>
      <c r="AK15" s="169">
        <v>5.5</v>
      </c>
      <c r="AL15" s="172">
        <v>1</v>
      </c>
      <c r="AM15" s="193"/>
      <c r="AN15" s="188">
        <v>2</v>
      </c>
      <c r="AO15" s="186">
        <v>2</v>
      </c>
      <c r="AP15" s="169">
        <v>2</v>
      </c>
      <c r="AQ15" s="169">
        <v>2</v>
      </c>
      <c r="AR15" s="186">
        <v>2</v>
      </c>
      <c r="AS15" s="169">
        <v>2</v>
      </c>
      <c r="AU15" s="169">
        <v>0</v>
      </c>
      <c r="AV15" s="169"/>
      <c r="AW15" s="169">
        <v>2</v>
      </c>
      <c r="AX15" s="169">
        <v>2</v>
      </c>
      <c r="AY15" s="172">
        <v>0</v>
      </c>
      <c r="AZ15" s="193"/>
      <c r="BA15" s="189">
        <v>3.6862745098039214</v>
      </c>
      <c r="BB15" s="190">
        <v>59.137254901960787</v>
      </c>
      <c r="BC15" s="190">
        <v>21.607843137254903</v>
      </c>
      <c r="BD15" s="190">
        <v>6.882352941176471</v>
      </c>
      <c r="BE15" s="190">
        <v>0.21568627450980393</v>
      </c>
      <c r="BF15" s="190">
        <v>21.607843137254903</v>
      </c>
      <c r="BG15" s="190">
        <v>20.294117647058822</v>
      </c>
      <c r="BH15" s="190">
        <v>0.88235294117647056</v>
      </c>
      <c r="BI15" s="195"/>
      <c r="BJ15" s="189">
        <v>0.67082772485020126</v>
      </c>
      <c r="BK15" s="190">
        <v>1.7791435998845491</v>
      </c>
      <c r="BL15" s="190">
        <v>1.3542591311967627</v>
      </c>
      <c r="BM15" s="190">
        <v>0.89665587698653371</v>
      </c>
      <c r="BN15" s="190">
        <v>8.4821513400317558E-2</v>
      </c>
      <c r="BO15" s="190">
        <v>1.3542591311967627</v>
      </c>
      <c r="BP15" s="190">
        <v>1.3282596491548917</v>
      </c>
      <c r="BQ15" s="190">
        <v>0.27470105694163205</v>
      </c>
      <c r="BR15" s="197"/>
      <c r="BS15" s="190">
        <v>0</v>
      </c>
      <c r="BT15" s="190"/>
      <c r="BU15" s="190">
        <v>0.90837987555846467</v>
      </c>
      <c r="BV15" s="190">
        <v>1.3458924288275189</v>
      </c>
      <c r="BW15" s="191">
        <v>-0.43751255326905425</v>
      </c>
      <c r="BX15" s="199"/>
      <c r="BY15" s="178">
        <v>6</v>
      </c>
      <c r="BZ15" s="179">
        <v>5.333333333333333</v>
      </c>
      <c r="CA15" s="179">
        <v>3.75</v>
      </c>
      <c r="CB15" s="179">
        <v>3</v>
      </c>
      <c r="CC15" s="179">
        <v>5.666666666666667</v>
      </c>
      <c r="CD15" s="179">
        <v>6.5</v>
      </c>
      <c r="CE15" s="179">
        <v>4.083333333333333</v>
      </c>
      <c r="CF15" s="179">
        <v>3.6666666666666665</v>
      </c>
      <c r="CG15" s="179"/>
      <c r="CH15" s="180">
        <v>5.6666666666666661</v>
      </c>
      <c r="CI15" s="180">
        <v>3.375</v>
      </c>
      <c r="CJ15" s="181">
        <v>2.2916666666666661</v>
      </c>
      <c r="CK15" s="180">
        <v>6.0833333333333339</v>
      </c>
      <c r="CL15" s="180">
        <v>3.875</v>
      </c>
      <c r="CM15" s="181">
        <v>2.2083333333333339</v>
      </c>
      <c r="CO15" s="178">
        <v>3.8333333333333335</v>
      </c>
      <c r="CP15" s="179">
        <v>3.25</v>
      </c>
      <c r="CQ15" s="179">
        <v>3.8333333333333335</v>
      </c>
      <c r="CR15" s="179">
        <v>4.25</v>
      </c>
      <c r="CS15" s="182">
        <v>3.541666666666667</v>
      </c>
      <c r="CT15" s="182">
        <v>4.041666666666667</v>
      </c>
      <c r="CU15" s="183">
        <v>-0.5</v>
      </c>
      <c r="CV15" s="169"/>
      <c r="CW15" s="185">
        <f t="shared" si="0"/>
        <v>0</v>
      </c>
      <c r="CX15" s="184">
        <f t="shared" si="1"/>
        <v>0</v>
      </c>
      <c r="CY15" s="183">
        <f t="shared" si="12"/>
        <v>0</v>
      </c>
      <c r="CZ15" s="184">
        <f t="shared" si="2"/>
        <v>0</v>
      </c>
      <c r="DA15" s="184">
        <f t="shared" si="3"/>
        <v>0</v>
      </c>
      <c r="DB15" s="183">
        <f t="shared" si="13"/>
        <v>0</v>
      </c>
      <c r="DC15" s="264">
        <f t="shared" si="14"/>
        <v>0</v>
      </c>
      <c r="DD15" s="184">
        <f t="shared" si="4"/>
        <v>0</v>
      </c>
      <c r="DE15" s="184">
        <f t="shared" si="5"/>
        <v>0</v>
      </c>
      <c r="DF15" s="184">
        <f t="shared" si="6"/>
        <v>0</v>
      </c>
      <c r="DG15" s="184">
        <f t="shared" si="7"/>
        <v>0</v>
      </c>
      <c r="DH15" s="183">
        <f t="shared" si="15"/>
        <v>0</v>
      </c>
      <c r="DI15" s="184">
        <f t="shared" si="8"/>
        <v>0</v>
      </c>
      <c r="DJ15" s="184">
        <f t="shared" si="9"/>
        <v>0</v>
      </c>
      <c r="DK15" s="184">
        <f t="shared" si="10"/>
        <v>0</v>
      </c>
      <c r="DL15" s="184">
        <f t="shared" si="11"/>
        <v>0</v>
      </c>
      <c r="DM15" s="183">
        <f t="shared" si="16"/>
        <v>0</v>
      </c>
      <c r="DN15" s="264">
        <f t="shared" si="17"/>
        <v>0</v>
      </c>
      <c r="DO15" s="184"/>
      <c r="DP15" s="185">
        <v>0</v>
      </c>
      <c r="DQ15" s="184">
        <v>0</v>
      </c>
      <c r="DR15" s="184">
        <v>0</v>
      </c>
      <c r="DS15" s="184">
        <v>0</v>
      </c>
      <c r="DT15" s="184">
        <v>0</v>
      </c>
      <c r="DU15" s="184">
        <v>0</v>
      </c>
      <c r="DV15" s="184">
        <v>0</v>
      </c>
      <c r="DW15" s="184">
        <v>0</v>
      </c>
      <c r="DX15" s="184">
        <v>0</v>
      </c>
      <c r="DY15" s="184">
        <v>0</v>
      </c>
      <c r="DZ15" s="184">
        <v>0</v>
      </c>
      <c r="EA15" s="184">
        <v>0</v>
      </c>
      <c r="EC15" s="174">
        <v>20</v>
      </c>
      <c r="ED15" s="174">
        <v>0</v>
      </c>
      <c r="EE15" s="174">
        <v>0</v>
      </c>
      <c r="EF15" s="174">
        <v>0</v>
      </c>
      <c r="EG15" s="174">
        <v>0</v>
      </c>
      <c r="EH15" s="174">
        <v>20</v>
      </c>
      <c r="EI15" s="174">
        <v>0</v>
      </c>
      <c r="EJ15" s="174">
        <v>0</v>
      </c>
      <c r="EK15" s="174">
        <v>0</v>
      </c>
      <c r="EL15" s="174">
        <v>0</v>
      </c>
      <c r="EM15" s="174"/>
      <c r="EN15" s="174">
        <v>20</v>
      </c>
      <c r="EO15" s="174">
        <v>0</v>
      </c>
      <c r="EP15" s="174">
        <v>0</v>
      </c>
      <c r="EQ15" s="174">
        <v>20</v>
      </c>
      <c r="ER15" s="174">
        <v>0</v>
      </c>
      <c r="ES15" s="174">
        <v>0</v>
      </c>
      <c r="ET15" s="174">
        <v>20</v>
      </c>
      <c r="EU15" s="174">
        <v>0</v>
      </c>
      <c r="EV15" s="174">
        <v>0</v>
      </c>
      <c r="EW15" s="174">
        <v>20</v>
      </c>
      <c r="EX15" s="174">
        <v>0</v>
      </c>
      <c r="EY15" s="174">
        <v>0</v>
      </c>
      <c r="EZ15" s="174"/>
      <c r="FA15" s="174">
        <v>20</v>
      </c>
      <c r="FB15" s="174">
        <v>0</v>
      </c>
      <c r="FC15" s="174">
        <v>0</v>
      </c>
      <c r="FD15" s="174">
        <v>20</v>
      </c>
      <c r="FE15" s="174">
        <v>0</v>
      </c>
      <c r="FF15" s="174">
        <v>0</v>
      </c>
      <c r="FG15" s="174">
        <v>20</v>
      </c>
      <c r="FH15" s="174">
        <v>0</v>
      </c>
      <c r="FI15" s="174">
        <v>0</v>
      </c>
      <c r="FJ15" s="174">
        <v>20</v>
      </c>
      <c r="FK15" s="174">
        <v>0</v>
      </c>
      <c r="FL15" s="174">
        <v>0</v>
      </c>
    </row>
    <row r="16" spans="1:168" s="186" customFormat="1">
      <c r="A16" s="186">
        <v>14</v>
      </c>
      <c r="B16" s="186">
        <v>30</v>
      </c>
      <c r="C16" s="186" t="s">
        <v>309</v>
      </c>
      <c r="D16" s="187" t="s">
        <v>23</v>
      </c>
      <c r="E16" s="187" t="s">
        <v>24</v>
      </c>
      <c r="F16" s="187" t="s">
        <v>487</v>
      </c>
      <c r="G16" s="187" t="s">
        <v>363</v>
      </c>
      <c r="H16" s="187" t="s">
        <v>25</v>
      </c>
      <c r="I16" s="187" t="s">
        <v>26</v>
      </c>
      <c r="J16" s="187" t="s">
        <v>27</v>
      </c>
      <c r="K16" s="188" t="s">
        <v>274</v>
      </c>
      <c r="L16" s="188">
        <v>2</v>
      </c>
      <c r="M16" s="186">
        <v>4</v>
      </c>
      <c r="N16" s="186">
        <v>6</v>
      </c>
      <c r="O16" s="186">
        <v>8</v>
      </c>
      <c r="P16" s="186">
        <v>4</v>
      </c>
      <c r="Q16" s="186">
        <v>3</v>
      </c>
      <c r="R16" s="186">
        <v>4</v>
      </c>
      <c r="T16" s="169">
        <v>0</v>
      </c>
      <c r="U16" s="169"/>
      <c r="V16" s="169">
        <v>7</v>
      </c>
      <c r="W16" s="169">
        <v>3.5</v>
      </c>
      <c r="X16" s="172">
        <v>3.5</v>
      </c>
      <c r="Z16" s="173">
        <v>3</v>
      </c>
      <c r="AA16" s="174">
        <v>4</v>
      </c>
      <c r="AB16" s="174">
        <v>5</v>
      </c>
      <c r="AC16" s="174">
        <v>7</v>
      </c>
      <c r="AD16" s="174">
        <v>4</v>
      </c>
      <c r="AE16" s="174">
        <v>3</v>
      </c>
      <c r="AF16" s="174">
        <v>4</v>
      </c>
      <c r="AH16" s="169">
        <v>0</v>
      </c>
      <c r="AI16" s="169"/>
      <c r="AJ16" s="169">
        <v>6</v>
      </c>
      <c r="AK16" s="169">
        <v>3.5</v>
      </c>
      <c r="AL16" s="172">
        <v>2.5</v>
      </c>
      <c r="AM16" s="193"/>
      <c r="AN16" s="188">
        <v>2</v>
      </c>
      <c r="AO16" s="186">
        <v>1</v>
      </c>
      <c r="AP16" s="169">
        <v>2</v>
      </c>
      <c r="AQ16" s="169">
        <v>2</v>
      </c>
      <c r="AR16" s="186">
        <v>1</v>
      </c>
      <c r="AS16" s="169">
        <v>1</v>
      </c>
      <c r="AU16" s="169">
        <v>0</v>
      </c>
      <c r="AV16" s="169"/>
      <c r="AW16" s="169">
        <v>1.5</v>
      </c>
      <c r="AX16" s="169">
        <v>1</v>
      </c>
      <c r="AY16" s="172">
        <v>0.5</v>
      </c>
      <c r="AZ16" s="193"/>
      <c r="BA16" s="189">
        <v>6.9215686274509807</v>
      </c>
      <c r="BB16" s="190">
        <v>1212.8431372549019</v>
      </c>
      <c r="BC16" s="190">
        <v>0.94117647058823528</v>
      </c>
      <c r="BD16" s="190">
        <v>3.3529411764705883</v>
      </c>
      <c r="BE16" s="190">
        <v>0.25490196078431371</v>
      </c>
      <c r="BF16" s="190">
        <v>0.94117647058823528</v>
      </c>
      <c r="BG16" s="190">
        <v>4.7450980392156863</v>
      </c>
      <c r="BH16" s="190">
        <v>3.1568627450980391</v>
      </c>
      <c r="BI16" s="195"/>
      <c r="BJ16" s="189">
        <v>0.89881118901266865</v>
      </c>
      <c r="BK16" s="190">
        <v>3.0841625672777613</v>
      </c>
      <c r="BL16" s="190">
        <v>0.28806501849961352</v>
      </c>
      <c r="BM16" s="190">
        <v>0.63878279835270235</v>
      </c>
      <c r="BN16" s="190">
        <v>9.8609797885950798E-2</v>
      </c>
      <c r="BO16" s="190">
        <v>0.28806501849961352</v>
      </c>
      <c r="BP16" s="190">
        <v>0.75929744425617307</v>
      </c>
      <c r="BQ16" s="190">
        <v>0.61876568483081507</v>
      </c>
      <c r="BR16" s="197"/>
      <c r="BS16" s="190">
        <v>0</v>
      </c>
      <c r="BT16" s="190"/>
      <c r="BU16" s="190">
        <v>0.66349768617379989</v>
      </c>
      <c r="BV16" s="190">
        <v>0.94948567675916762</v>
      </c>
      <c r="BW16" s="191">
        <v>-0.28598799058536772</v>
      </c>
      <c r="BX16" s="199"/>
      <c r="BY16" s="178">
        <v>5.083333333333333</v>
      </c>
      <c r="BZ16" s="179">
        <v>4.833333333333333</v>
      </c>
      <c r="CA16" s="179">
        <v>1.5</v>
      </c>
      <c r="CB16" s="179">
        <v>1.25</v>
      </c>
      <c r="CC16" s="179">
        <v>5.416666666666667</v>
      </c>
      <c r="CD16" s="179">
        <v>4.25</v>
      </c>
      <c r="CE16" s="179">
        <v>2</v>
      </c>
      <c r="CF16" s="179">
        <v>1.5</v>
      </c>
      <c r="CG16" s="179"/>
      <c r="CH16" s="180">
        <v>4.958333333333333</v>
      </c>
      <c r="CI16" s="180">
        <v>1.375</v>
      </c>
      <c r="CJ16" s="181">
        <v>3.583333333333333</v>
      </c>
      <c r="CK16" s="180">
        <v>4.8333333333333339</v>
      </c>
      <c r="CL16" s="180">
        <v>1.75</v>
      </c>
      <c r="CM16" s="181">
        <v>3.0833333333333339</v>
      </c>
      <c r="CO16" s="178">
        <v>3.8333333333333335</v>
      </c>
      <c r="CP16" s="179">
        <v>3.1666666666666665</v>
      </c>
      <c r="CQ16" s="179">
        <v>2.1666666666666665</v>
      </c>
      <c r="CR16" s="179">
        <v>2.5833333333333335</v>
      </c>
      <c r="CS16" s="182">
        <v>3.5</v>
      </c>
      <c r="CT16" s="182">
        <v>2.375</v>
      </c>
      <c r="CU16" s="183">
        <v>1.125</v>
      </c>
      <c r="CV16" s="169"/>
      <c r="CW16" s="185">
        <f t="shared" si="0"/>
        <v>0</v>
      </c>
      <c r="CX16" s="184">
        <f t="shared" si="1"/>
        <v>0</v>
      </c>
      <c r="CY16" s="183">
        <f t="shared" si="12"/>
        <v>0</v>
      </c>
      <c r="CZ16" s="184">
        <f t="shared" si="2"/>
        <v>0</v>
      </c>
      <c r="DA16" s="184">
        <f t="shared" si="3"/>
        <v>0</v>
      </c>
      <c r="DB16" s="183">
        <f t="shared" si="13"/>
        <v>0</v>
      </c>
      <c r="DC16" s="264">
        <f t="shared" si="14"/>
        <v>0</v>
      </c>
      <c r="DD16" s="184">
        <f t="shared" si="4"/>
        <v>0</v>
      </c>
      <c r="DE16" s="184">
        <f t="shared" si="5"/>
        <v>0</v>
      </c>
      <c r="DF16" s="184">
        <f t="shared" si="6"/>
        <v>0</v>
      </c>
      <c r="DG16" s="184">
        <f t="shared" si="7"/>
        <v>0</v>
      </c>
      <c r="DH16" s="183">
        <f t="shared" si="15"/>
        <v>0</v>
      </c>
      <c r="DI16" s="184">
        <f t="shared" si="8"/>
        <v>0</v>
      </c>
      <c r="DJ16" s="184">
        <f t="shared" si="9"/>
        <v>0</v>
      </c>
      <c r="DK16" s="184">
        <f t="shared" si="10"/>
        <v>0</v>
      </c>
      <c r="DL16" s="184">
        <f t="shared" si="11"/>
        <v>0</v>
      </c>
      <c r="DM16" s="183">
        <f t="shared" si="16"/>
        <v>0</v>
      </c>
      <c r="DN16" s="264">
        <f t="shared" si="17"/>
        <v>0</v>
      </c>
      <c r="DO16" s="184"/>
      <c r="DP16" s="185">
        <v>0</v>
      </c>
      <c r="DQ16" s="184">
        <v>0</v>
      </c>
      <c r="DR16" s="184">
        <v>0</v>
      </c>
      <c r="DS16" s="184">
        <v>0</v>
      </c>
      <c r="DT16" s="184">
        <v>0</v>
      </c>
      <c r="DU16" s="184">
        <v>0</v>
      </c>
      <c r="DV16" s="184">
        <v>0</v>
      </c>
      <c r="DW16" s="184">
        <v>0</v>
      </c>
      <c r="DX16" s="184">
        <v>0</v>
      </c>
      <c r="DY16" s="184">
        <v>0</v>
      </c>
      <c r="DZ16" s="184">
        <v>0</v>
      </c>
      <c r="EA16" s="184">
        <v>0</v>
      </c>
      <c r="EC16" s="174">
        <v>20</v>
      </c>
      <c r="ED16" s="174">
        <v>0</v>
      </c>
      <c r="EE16" s="174">
        <v>0</v>
      </c>
      <c r="EF16" s="174">
        <v>0</v>
      </c>
      <c r="EG16" s="174">
        <v>0</v>
      </c>
      <c r="EH16" s="174">
        <v>20</v>
      </c>
      <c r="EI16" s="174">
        <v>0</v>
      </c>
      <c r="EJ16" s="174">
        <v>0</v>
      </c>
      <c r="EK16" s="174">
        <v>0</v>
      </c>
      <c r="EL16" s="174">
        <v>0</v>
      </c>
      <c r="EM16" s="174"/>
      <c r="EN16" s="174">
        <v>20</v>
      </c>
      <c r="EO16" s="174">
        <v>0</v>
      </c>
      <c r="EP16" s="174">
        <v>0</v>
      </c>
      <c r="EQ16" s="174">
        <v>20</v>
      </c>
      <c r="ER16" s="174">
        <v>0</v>
      </c>
      <c r="ES16" s="174">
        <v>0</v>
      </c>
      <c r="ET16" s="174">
        <v>20</v>
      </c>
      <c r="EU16" s="174">
        <v>0</v>
      </c>
      <c r="EV16" s="174">
        <v>0</v>
      </c>
      <c r="EW16" s="174">
        <v>20</v>
      </c>
      <c r="EX16" s="174">
        <v>0</v>
      </c>
      <c r="EY16" s="174">
        <v>0</v>
      </c>
      <c r="EZ16" s="174"/>
      <c r="FA16" s="174">
        <v>20</v>
      </c>
      <c r="FB16" s="174">
        <v>0</v>
      </c>
      <c r="FC16" s="174">
        <v>0</v>
      </c>
      <c r="FD16" s="174">
        <v>20</v>
      </c>
      <c r="FE16" s="174">
        <v>0</v>
      </c>
      <c r="FF16" s="174">
        <v>0</v>
      </c>
      <c r="FG16" s="174">
        <v>20</v>
      </c>
      <c r="FH16" s="174">
        <v>0</v>
      </c>
      <c r="FI16" s="174">
        <v>0</v>
      </c>
      <c r="FJ16" s="174">
        <v>20</v>
      </c>
      <c r="FK16" s="174">
        <v>0</v>
      </c>
      <c r="FL16" s="174">
        <v>0</v>
      </c>
    </row>
    <row r="17" spans="1:168" s="186" customFormat="1">
      <c r="A17" s="186">
        <v>15</v>
      </c>
      <c r="B17" s="186">
        <v>31</v>
      </c>
      <c r="C17" s="186" t="s">
        <v>310</v>
      </c>
      <c r="D17" s="187" t="s">
        <v>477</v>
      </c>
      <c r="E17" s="187" t="s">
        <v>28</v>
      </c>
      <c r="F17" s="187" t="s">
        <v>436</v>
      </c>
      <c r="G17" s="187" t="s">
        <v>364</v>
      </c>
      <c r="H17" s="187" t="s">
        <v>152</v>
      </c>
      <c r="I17" s="187" t="s">
        <v>153</v>
      </c>
      <c r="J17" s="187" t="s">
        <v>154</v>
      </c>
      <c r="K17" s="188" t="s">
        <v>315</v>
      </c>
      <c r="L17" s="188">
        <v>4</v>
      </c>
      <c r="M17" s="186">
        <v>5</v>
      </c>
      <c r="N17" s="186">
        <v>8</v>
      </c>
      <c r="O17" s="186">
        <v>9</v>
      </c>
      <c r="P17" s="186">
        <v>5</v>
      </c>
      <c r="Q17" s="186">
        <v>8</v>
      </c>
      <c r="R17" s="186">
        <v>9</v>
      </c>
      <c r="T17" s="169">
        <v>0</v>
      </c>
      <c r="U17" s="169"/>
      <c r="V17" s="169">
        <v>8.5</v>
      </c>
      <c r="W17" s="169">
        <v>8.5</v>
      </c>
      <c r="X17" s="172">
        <v>0</v>
      </c>
      <c r="Z17" s="173">
        <v>3</v>
      </c>
      <c r="AA17" s="174">
        <v>5</v>
      </c>
      <c r="AB17" s="174">
        <v>9</v>
      </c>
      <c r="AC17" s="174">
        <v>10</v>
      </c>
      <c r="AD17" s="174">
        <v>5</v>
      </c>
      <c r="AE17" s="174">
        <v>8</v>
      </c>
      <c r="AF17" s="174">
        <v>9</v>
      </c>
      <c r="AH17" s="169">
        <v>0</v>
      </c>
      <c r="AI17" s="169"/>
      <c r="AJ17" s="169">
        <v>9.5</v>
      </c>
      <c r="AK17" s="169">
        <v>8.5</v>
      </c>
      <c r="AL17" s="172">
        <v>1</v>
      </c>
      <c r="AM17" s="193"/>
      <c r="AN17" s="188">
        <v>2</v>
      </c>
      <c r="AO17" s="186">
        <v>3</v>
      </c>
      <c r="AP17" s="169">
        <v>3</v>
      </c>
      <c r="AQ17" s="169">
        <v>2</v>
      </c>
      <c r="AR17" s="186">
        <v>3</v>
      </c>
      <c r="AS17" s="169">
        <v>3</v>
      </c>
      <c r="AU17" s="169">
        <v>0</v>
      </c>
      <c r="AV17" s="169"/>
      <c r="AW17" s="169">
        <v>3</v>
      </c>
      <c r="AX17" s="169">
        <v>3</v>
      </c>
      <c r="AY17" s="172">
        <v>0</v>
      </c>
      <c r="AZ17" s="193"/>
      <c r="BA17" s="189">
        <v>0.66666666666666663</v>
      </c>
      <c r="BB17" s="190">
        <v>59.137254901960787</v>
      </c>
      <c r="BC17" s="190">
        <v>58.764705882352942</v>
      </c>
      <c r="BD17" s="190">
        <v>0.17647058823529413</v>
      </c>
      <c r="BE17" s="190">
        <v>3.9215686274509803E-2</v>
      </c>
      <c r="BF17" s="190">
        <v>58.764705882352942</v>
      </c>
      <c r="BG17" s="190">
        <v>2.0196078431372548</v>
      </c>
      <c r="BH17" s="190">
        <v>0.21568627450980393</v>
      </c>
      <c r="BI17" s="195"/>
      <c r="BJ17" s="189">
        <v>0.22184874961635634</v>
      </c>
      <c r="BK17" s="190">
        <v>1.7791435998845491</v>
      </c>
      <c r="BL17" s="190">
        <v>1.7764447865696265</v>
      </c>
      <c r="BM17" s="190">
        <v>7.0581074285707285E-2</v>
      </c>
      <c r="BN17" s="190">
        <v>1.6705693502852715E-2</v>
      </c>
      <c r="BO17" s="190">
        <v>1.7764447865696265</v>
      </c>
      <c r="BP17" s="190">
        <v>0.47995054473852666</v>
      </c>
      <c r="BQ17" s="190">
        <v>8.4821513400317558E-2</v>
      </c>
      <c r="BR17" s="197"/>
      <c r="BS17" s="190">
        <v>0</v>
      </c>
      <c r="BT17" s="190"/>
      <c r="BU17" s="190">
        <v>8.4821513400317558E-2</v>
      </c>
      <c r="BV17" s="190">
        <v>0.50991376811596989</v>
      </c>
      <c r="BW17" s="191">
        <v>-0.42509225471565232</v>
      </c>
      <c r="BX17" s="199"/>
      <c r="BY17" s="178">
        <v>4.916666666666667</v>
      </c>
      <c r="BZ17" s="179">
        <v>4.416666666666667</v>
      </c>
      <c r="CA17" s="179">
        <v>1.0833333333333333</v>
      </c>
      <c r="CB17" s="179">
        <v>1.8333333333333333</v>
      </c>
      <c r="CC17" s="179">
        <v>5.083333333333333</v>
      </c>
      <c r="CD17" s="179">
        <v>5.416666666666667</v>
      </c>
      <c r="CE17" s="179">
        <v>1.3333333333333333</v>
      </c>
      <c r="CF17" s="179">
        <v>2.4166666666666665</v>
      </c>
      <c r="CG17" s="179"/>
      <c r="CH17" s="180">
        <v>4.666666666666667</v>
      </c>
      <c r="CI17" s="180">
        <v>1.4583333333333333</v>
      </c>
      <c r="CJ17" s="181">
        <v>3.2083333333333339</v>
      </c>
      <c r="CK17" s="180">
        <v>5.25</v>
      </c>
      <c r="CL17" s="180">
        <v>1.875</v>
      </c>
      <c r="CM17" s="181">
        <v>3.375</v>
      </c>
      <c r="CO17" s="178">
        <v>3.8333333333333335</v>
      </c>
      <c r="CP17" s="179">
        <v>3</v>
      </c>
      <c r="CQ17" s="179">
        <v>2.9090909090909092</v>
      </c>
      <c r="CR17" s="179">
        <v>2.0909090909090908</v>
      </c>
      <c r="CS17" s="182">
        <v>3.416666666666667</v>
      </c>
      <c r="CT17" s="182">
        <v>2.5</v>
      </c>
      <c r="CU17" s="183">
        <v>0.91666666666666696</v>
      </c>
      <c r="CV17" s="169"/>
      <c r="CW17" s="185">
        <f t="shared" si="0"/>
        <v>0</v>
      </c>
      <c r="CX17" s="184">
        <f t="shared" si="1"/>
        <v>0</v>
      </c>
      <c r="CY17" s="183">
        <f t="shared" si="12"/>
        <v>0</v>
      </c>
      <c r="CZ17" s="184">
        <f t="shared" si="2"/>
        <v>0</v>
      </c>
      <c r="DA17" s="184">
        <f t="shared" si="3"/>
        <v>0</v>
      </c>
      <c r="DB17" s="183">
        <f t="shared" si="13"/>
        <v>0</v>
      </c>
      <c r="DC17" s="264">
        <f t="shared" si="14"/>
        <v>0</v>
      </c>
      <c r="DD17" s="184">
        <f t="shared" si="4"/>
        <v>0</v>
      </c>
      <c r="DE17" s="184">
        <f t="shared" si="5"/>
        <v>0</v>
      </c>
      <c r="DF17" s="184">
        <f t="shared" si="6"/>
        <v>0</v>
      </c>
      <c r="DG17" s="184">
        <f t="shared" si="7"/>
        <v>0</v>
      </c>
      <c r="DH17" s="183">
        <f t="shared" si="15"/>
        <v>0</v>
      </c>
      <c r="DI17" s="184">
        <f t="shared" si="8"/>
        <v>0</v>
      </c>
      <c r="DJ17" s="184">
        <f t="shared" si="9"/>
        <v>0</v>
      </c>
      <c r="DK17" s="184">
        <f t="shared" si="10"/>
        <v>0</v>
      </c>
      <c r="DL17" s="184">
        <f t="shared" si="11"/>
        <v>0</v>
      </c>
      <c r="DM17" s="183">
        <f t="shared" si="16"/>
        <v>0</v>
      </c>
      <c r="DN17" s="264">
        <f t="shared" si="17"/>
        <v>0</v>
      </c>
      <c r="DO17" s="184"/>
      <c r="DP17" s="185">
        <v>0</v>
      </c>
      <c r="DQ17" s="184">
        <v>0</v>
      </c>
      <c r="DR17" s="184">
        <v>0</v>
      </c>
      <c r="DS17" s="184">
        <v>0</v>
      </c>
      <c r="DT17" s="184">
        <v>0</v>
      </c>
      <c r="DU17" s="184">
        <v>0</v>
      </c>
      <c r="DV17" s="184">
        <v>0</v>
      </c>
      <c r="DW17" s="184">
        <v>0</v>
      </c>
      <c r="DX17" s="184">
        <v>0</v>
      </c>
      <c r="DY17" s="184">
        <v>0</v>
      </c>
      <c r="DZ17" s="184">
        <v>0</v>
      </c>
      <c r="EA17" s="184">
        <v>0</v>
      </c>
      <c r="EC17" s="174">
        <v>20</v>
      </c>
      <c r="ED17" s="174">
        <v>0</v>
      </c>
      <c r="EE17" s="174">
        <v>0</v>
      </c>
      <c r="EF17" s="174">
        <v>0</v>
      </c>
      <c r="EG17" s="174">
        <v>0</v>
      </c>
      <c r="EH17" s="174">
        <v>20</v>
      </c>
      <c r="EI17" s="174">
        <v>0</v>
      </c>
      <c r="EJ17" s="174">
        <v>0</v>
      </c>
      <c r="EK17" s="174">
        <v>0</v>
      </c>
      <c r="EL17" s="174">
        <v>0</v>
      </c>
      <c r="EM17" s="174"/>
      <c r="EN17" s="174">
        <v>20</v>
      </c>
      <c r="EO17" s="174">
        <v>0</v>
      </c>
      <c r="EP17" s="174">
        <v>0</v>
      </c>
      <c r="EQ17" s="174">
        <v>20</v>
      </c>
      <c r="ER17" s="174">
        <v>0</v>
      </c>
      <c r="ES17" s="174">
        <v>0</v>
      </c>
      <c r="ET17" s="174">
        <v>20</v>
      </c>
      <c r="EU17" s="174">
        <v>0</v>
      </c>
      <c r="EV17" s="174">
        <v>0</v>
      </c>
      <c r="EW17" s="174">
        <v>20</v>
      </c>
      <c r="EX17" s="174">
        <v>0</v>
      </c>
      <c r="EY17" s="174">
        <v>0</v>
      </c>
      <c r="EZ17" s="174"/>
      <c r="FA17" s="174">
        <v>20</v>
      </c>
      <c r="FB17" s="174">
        <v>0</v>
      </c>
      <c r="FC17" s="174">
        <v>0</v>
      </c>
      <c r="FD17" s="174">
        <v>20</v>
      </c>
      <c r="FE17" s="174">
        <v>0</v>
      </c>
      <c r="FF17" s="174">
        <v>0</v>
      </c>
      <c r="FG17" s="174">
        <v>20</v>
      </c>
      <c r="FH17" s="174">
        <v>0</v>
      </c>
      <c r="FI17" s="174">
        <v>0</v>
      </c>
      <c r="FJ17" s="174">
        <v>20</v>
      </c>
      <c r="FK17" s="174">
        <v>0</v>
      </c>
      <c r="FL17" s="174">
        <v>0</v>
      </c>
    </row>
    <row r="18" spans="1:168" s="186" customFormat="1">
      <c r="A18" s="169">
        <v>16</v>
      </c>
      <c r="B18" s="169">
        <v>32</v>
      </c>
      <c r="C18" s="186" t="s">
        <v>311</v>
      </c>
      <c r="D18" s="187" t="s">
        <v>577</v>
      </c>
      <c r="E18" s="187" t="s">
        <v>155</v>
      </c>
      <c r="F18" s="187" t="s">
        <v>437</v>
      </c>
      <c r="G18" s="187" t="s">
        <v>156</v>
      </c>
      <c r="H18" s="187" t="s">
        <v>157</v>
      </c>
      <c r="I18" s="187" t="s">
        <v>365</v>
      </c>
      <c r="J18" s="187" t="s">
        <v>366</v>
      </c>
      <c r="K18" s="188" t="s">
        <v>315</v>
      </c>
      <c r="L18" s="188">
        <v>6</v>
      </c>
      <c r="M18" s="186">
        <v>6</v>
      </c>
      <c r="N18" s="186">
        <v>5</v>
      </c>
      <c r="O18" s="186">
        <v>6</v>
      </c>
      <c r="P18" s="186">
        <v>6</v>
      </c>
      <c r="Q18" s="186">
        <v>6</v>
      </c>
      <c r="R18" s="186">
        <v>7</v>
      </c>
      <c r="T18" s="169">
        <v>0</v>
      </c>
      <c r="U18" s="169"/>
      <c r="V18" s="169">
        <v>5.5</v>
      </c>
      <c r="W18" s="169">
        <v>6.5</v>
      </c>
      <c r="X18" s="172">
        <v>-1</v>
      </c>
      <c r="Z18" s="173">
        <v>6</v>
      </c>
      <c r="AA18" s="174">
        <v>5</v>
      </c>
      <c r="AB18" s="174">
        <v>5</v>
      </c>
      <c r="AC18" s="174">
        <v>6</v>
      </c>
      <c r="AD18" s="174">
        <v>5</v>
      </c>
      <c r="AE18" s="174">
        <v>5</v>
      </c>
      <c r="AF18" s="174">
        <v>6</v>
      </c>
      <c r="AH18" s="169">
        <v>0</v>
      </c>
      <c r="AI18" s="169"/>
      <c r="AJ18" s="169">
        <v>5.5</v>
      </c>
      <c r="AK18" s="169">
        <v>5.5</v>
      </c>
      <c r="AL18" s="172">
        <v>0</v>
      </c>
      <c r="AM18" s="193"/>
      <c r="AN18" s="188">
        <v>2</v>
      </c>
      <c r="AO18" s="186">
        <v>3</v>
      </c>
      <c r="AP18" s="169">
        <v>3</v>
      </c>
      <c r="AQ18" s="169">
        <v>2</v>
      </c>
      <c r="AR18" s="186">
        <v>2</v>
      </c>
      <c r="AS18" s="169">
        <v>2</v>
      </c>
      <c r="AU18" s="169">
        <v>0</v>
      </c>
      <c r="AV18" s="169"/>
      <c r="AW18" s="169">
        <v>3</v>
      </c>
      <c r="AX18" s="169">
        <v>2</v>
      </c>
      <c r="AY18" s="172">
        <v>1</v>
      </c>
      <c r="AZ18" s="193"/>
      <c r="BA18" s="189">
        <v>1.6862745098039216</v>
      </c>
      <c r="BB18" s="190">
        <v>14.96078431372549</v>
      </c>
      <c r="BC18" s="190">
        <v>0.19607843137254902</v>
      </c>
      <c r="BD18" s="190">
        <v>24.686274509803923</v>
      </c>
      <c r="BE18" s="190">
        <v>0.78431372549019607</v>
      </c>
      <c r="BF18" s="190">
        <v>0.19607843137254902</v>
      </c>
      <c r="BG18" s="190">
        <v>1.588235294117647</v>
      </c>
      <c r="BH18" s="190">
        <v>0.94117647058823528</v>
      </c>
      <c r="BI18" s="195"/>
      <c r="BJ18" s="189">
        <v>0.42915039105847042</v>
      </c>
      <c r="BK18" s="190">
        <v>1.2030542287912649</v>
      </c>
      <c r="BL18" s="190">
        <v>7.7759658912830654E-2</v>
      </c>
      <c r="BM18" s="190">
        <v>1.409701119557828</v>
      </c>
      <c r="BN18" s="190">
        <v>0.25147121622315721</v>
      </c>
      <c r="BO18" s="190">
        <v>7.7759658912830654E-2</v>
      </c>
      <c r="BP18" s="190">
        <v>0.41300375510791343</v>
      </c>
      <c r="BQ18" s="190">
        <v>0.28806501849961352</v>
      </c>
      <c r="BR18" s="197"/>
      <c r="BS18" s="190">
        <v>0</v>
      </c>
      <c r="BT18" s="190"/>
      <c r="BU18" s="190">
        <v>1.4227635923970698</v>
      </c>
      <c r="BV18" s="190">
        <v>0.54770232900536964</v>
      </c>
      <c r="BW18" s="191">
        <v>0.87506126339170021</v>
      </c>
      <c r="BX18" s="199"/>
      <c r="BY18" s="178">
        <v>4.916666666666667</v>
      </c>
      <c r="BZ18" s="179">
        <v>5.416666666666667</v>
      </c>
      <c r="CA18" s="179">
        <v>1.1666666666666667</v>
      </c>
      <c r="CB18" s="179">
        <v>1.6666666666666667</v>
      </c>
      <c r="CC18" s="179">
        <v>5.333333333333333</v>
      </c>
      <c r="CD18" s="179">
        <v>4.833333333333333</v>
      </c>
      <c r="CE18" s="179">
        <v>1.0833333333333333</v>
      </c>
      <c r="CF18" s="179">
        <v>1.4166666666666667</v>
      </c>
      <c r="CG18" s="179"/>
      <c r="CH18" s="180">
        <v>5.166666666666667</v>
      </c>
      <c r="CI18" s="180">
        <v>1.4166666666666667</v>
      </c>
      <c r="CJ18" s="181">
        <v>3.75</v>
      </c>
      <c r="CK18" s="180">
        <v>5.083333333333333</v>
      </c>
      <c r="CL18" s="180">
        <v>1.25</v>
      </c>
      <c r="CM18" s="181">
        <v>3.833333333333333</v>
      </c>
      <c r="CO18" s="178">
        <v>3.4166666666666665</v>
      </c>
      <c r="CP18" s="179">
        <v>3.8333333333333335</v>
      </c>
      <c r="CQ18" s="179">
        <v>1.6666666666666667</v>
      </c>
      <c r="CR18" s="179">
        <v>2.5833333333333335</v>
      </c>
      <c r="CS18" s="182">
        <v>3.625</v>
      </c>
      <c r="CT18" s="182">
        <v>2.125</v>
      </c>
      <c r="CU18" s="183">
        <v>1.5</v>
      </c>
      <c r="CV18" s="169"/>
      <c r="CW18" s="185">
        <f t="shared" si="0"/>
        <v>0</v>
      </c>
      <c r="CX18" s="184">
        <f t="shared" si="1"/>
        <v>0</v>
      </c>
      <c r="CY18" s="183">
        <f t="shared" si="12"/>
        <v>0</v>
      </c>
      <c r="CZ18" s="184">
        <f t="shared" si="2"/>
        <v>0</v>
      </c>
      <c r="DA18" s="184">
        <f t="shared" si="3"/>
        <v>0</v>
      </c>
      <c r="DB18" s="183">
        <f t="shared" si="13"/>
        <v>0</v>
      </c>
      <c r="DC18" s="264">
        <f t="shared" si="14"/>
        <v>0</v>
      </c>
      <c r="DD18" s="184">
        <f t="shared" si="4"/>
        <v>0</v>
      </c>
      <c r="DE18" s="184">
        <f t="shared" si="5"/>
        <v>0</v>
      </c>
      <c r="DF18" s="184">
        <f t="shared" si="6"/>
        <v>0</v>
      </c>
      <c r="DG18" s="184">
        <f t="shared" si="7"/>
        <v>0</v>
      </c>
      <c r="DH18" s="183">
        <f t="shared" si="15"/>
        <v>0</v>
      </c>
      <c r="DI18" s="184">
        <f t="shared" si="8"/>
        <v>0</v>
      </c>
      <c r="DJ18" s="184">
        <f t="shared" si="9"/>
        <v>0</v>
      </c>
      <c r="DK18" s="184">
        <f t="shared" si="10"/>
        <v>0</v>
      </c>
      <c r="DL18" s="184">
        <f t="shared" si="11"/>
        <v>0</v>
      </c>
      <c r="DM18" s="183">
        <f t="shared" si="16"/>
        <v>0</v>
      </c>
      <c r="DN18" s="264">
        <f t="shared" si="17"/>
        <v>0</v>
      </c>
      <c r="DO18" s="184"/>
      <c r="DP18" s="185">
        <v>0</v>
      </c>
      <c r="DQ18" s="184">
        <v>0</v>
      </c>
      <c r="DR18" s="184">
        <v>0</v>
      </c>
      <c r="DS18" s="184">
        <v>0</v>
      </c>
      <c r="DT18" s="184">
        <v>0</v>
      </c>
      <c r="DU18" s="184">
        <v>0</v>
      </c>
      <c r="DV18" s="184">
        <v>0</v>
      </c>
      <c r="DW18" s="184">
        <v>0</v>
      </c>
      <c r="DX18" s="184">
        <v>0</v>
      </c>
      <c r="DY18" s="184">
        <v>0</v>
      </c>
      <c r="DZ18" s="184">
        <v>0</v>
      </c>
      <c r="EA18" s="184">
        <v>0</v>
      </c>
      <c r="EC18" s="174">
        <v>20</v>
      </c>
      <c r="ED18" s="174">
        <v>0</v>
      </c>
      <c r="EE18" s="174">
        <v>0</v>
      </c>
      <c r="EF18" s="174">
        <v>0</v>
      </c>
      <c r="EG18" s="174">
        <v>0</v>
      </c>
      <c r="EH18" s="174">
        <v>20</v>
      </c>
      <c r="EI18" s="174">
        <v>0</v>
      </c>
      <c r="EJ18" s="174">
        <v>0</v>
      </c>
      <c r="EK18" s="174">
        <v>0</v>
      </c>
      <c r="EL18" s="174">
        <v>0</v>
      </c>
      <c r="EM18" s="174"/>
      <c r="EN18" s="174">
        <v>20</v>
      </c>
      <c r="EO18" s="174">
        <v>0</v>
      </c>
      <c r="EP18" s="174">
        <v>0</v>
      </c>
      <c r="EQ18" s="174">
        <v>20</v>
      </c>
      <c r="ER18" s="174">
        <v>0</v>
      </c>
      <c r="ES18" s="174">
        <v>0</v>
      </c>
      <c r="ET18" s="174">
        <v>20</v>
      </c>
      <c r="EU18" s="174">
        <v>0</v>
      </c>
      <c r="EV18" s="174">
        <v>0</v>
      </c>
      <c r="EW18" s="174">
        <v>20</v>
      </c>
      <c r="EX18" s="174">
        <v>0</v>
      </c>
      <c r="EY18" s="174">
        <v>0</v>
      </c>
      <c r="EZ18" s="174"/>
      <c r="FA18" s="174">
        <v>20</v>
      </c>
      <c r="FB18" s="174">
        <v>0</v>
      </c>
      <c r="FC18" s="174">
        <v>0</v>
      </c>
      <c r="FD18" s="174">
        <v>20</v>
      </c>
      <c r="FE18" s="174">
        <v>0</v>
      </c>
      <c r="FF18" s="174">
        <v>0</v>
      </c>
      <c r="FG18" s="174">
        <v>20</v>
      </c>
      <c r="FH18" s="174">
        <v>0</v>
      </c>
      <c r="FI18" s="174">
        <v>0</v>
      </c>
      <c r="FJ18" s="174">
        <v>20</v>
      </c>
      <c r="FK18" s="174">
        <v>0</v>
      </c>
      <c r="FL18" s="174">
        <v>0</v>
      </c>
    </row>
    <row r="19" spans="1:168" s="186" customFormat="1">
      <c r="A19" s="186">
        <v>17</v>
      </c>
      <c r="B19" s="186">
        <v>36</v>
      </c>
      <c r="C19" s="186" t="s">
        <v>312</v>
      </c>
      <c r="D19" s="187" t="s">
        <v>576</v>
      </c>
      <c r="E19" s="187" t="s">
        <v>142</v>
      </c>
      <c r="F19" s="187" t="s">
        <v>143</v>
      </c>
      <c r="G19" s="187" t="s">
        <v>144</v>
      </c>
      <c r="H19" s="187" t="s">
        <v>142</v>
      </c>
      <c r="I19" s="187" t="s">
        <v>145</v>
      </c>
      <c r="J19" s="187" t="s">
        <v>236</v>
      </c>
      <c r="K19" s="188" t="s">
        <v>316</v>
      </c>
      <c r="L19" s="188">
        <v>2</v>
      </c>
      <c r="M19" s="186">
        <v>6</v>
      </c>
      <c r="N19" s="186">
        <v>8</v>
      </c>
      <c r="O19" s="186">
        <v>9</v>
      </c>
      <c r="P19" s="186">
        <v>6</v>
      </c>
      <c r="Q19" s="186">
        <v>8</v>
      </c>
      <c r="R19" s="186">
        <v>10</v>
      </c>
      <c r="T19" s="169">
        <v>0</v>
      </c>
      <c r="U19" s="169"/>
      <c r="V19" s="169">
        <v>8.5</v>
      </c>
      <c r="W19" s="169">
        <v>9</v>
      </c>
      <c r="X19" s="172">
        <v>-0.5</v>
      </c>
      <c r="Z19" s="173">
        <v>3</v>
      </c>
      <c r="AA19" s="174">
        <v>5</v>
      </c>
      <c r="AB19" s="174">
        <v>7</v>
      </c>
      <c r="AC19" s="174">
        <v>8</v>
      </c>
      <c r="AD19" s="174">
        <v>5</v>
      </c>
      <c r="AE19" s="174">
        <v>8</v>
      </c>
      <c r="AF19" s="174">
        <v>10</v>
      </c>
      <c r="AH19" s="169">
        <v>0</v>
      </c>
      <c r="AI19" s="169"/>
      <c r="AJ19" s="169">
        <v>7.5</v>
      </c>
      <c r="AK19" s="169">
        <v>9</v>
      </c>
      <c r="AL19" s="172">
        <v>-1.5</v>
      </c>
      <c r="AM19" s="193"/>
      <c r="AN19" s="188">
        <v>2</v>
      </c>
      <c r="AO19" s="186">
        <v>2</v>
      </c>
      <c r="AP19" s="169">
        <v>2</v>
      </c>
      <c r="AQ19" s="169">
        <v>2</v>
      </c>
      <c r="AR19" s="186">
        <v>2</v>
      </c>
      <c r="AS19" s="169">
        <v>3</v>
      </c>
      <c r="AU19" s="169">
        <v>0</v>
      </c>
      <c r="AV19" s="169"/>
      <c r="AW19" s="169">
        <v>2</v>
      </c>
      <c r="AX19" s="169">
        <v>2.5</v>
      </c>
      <c r="AY19" s="172">
        <v>-0.5</v>
      </c>
      <c r="AZ19" s="193"/>
      <c r="BA19" s="189">
        <v>0.70588235294117652</v>
      </c>
      <c r="BB19" s="190">
        <v>1212.8431372549019</v>
      </c>
      <c r="BC19" s="190">
        <v>3.8823529411764706</v>
      </c>
      <c r="BD19" s="190">
        <v>0.27450980392156865</v>
      </c>
      <c r="BE19" s="190">
        <v>0</v>
      </c>
      <c r="BF19" s="190">
        <v>3.8823529411764706</v>
      </c>
      <c r="BG19" s="190">
        <v>21.470588235294116</v>
      </c>
      <c r="BH19" s="190">
        <v>9.6078431372549016</v>
      </c>
      <c r="BI19" s="195"/>
      <c r="BJ19" s="189">
        <v>0.2319490765206822</v>
      </c>
      <c r="BK19" s="190">
        <v>3.0841625672777613</v>
      </c>
      <c r="BL19" s="190">
        <v>0.68862917099779997</v>
      </c>
      <c r="BM19" s="190">
        <v>0.10534318054491917</v>
      </c>
      <c r="BN19" s="190">
        <v>0</v>
      </c>
      <c r="BO19" s="190">
        <v>0.68862917099779997</v>
      </c>
      <c r="BP19" s="190">
        <v>1.3516144415334348</v>
      </c>
      <c r="BQ19" s="190">
        <v>1.025627089008633</v>
      </c>
      <c r="BR19" s="197"/>
      <c r="BS19" s="190">
        <v>0</v>
      </c>
      <c r="BT19" s="190"/>
      <c r="BU19" s="190">
        <v>0.10534318054491917</v>
      </c>
      <c r="BV19" s="190">
        <v>1.5062131232373679</v>
      </c>
      <c r="BW19" s="191">
        <v>-1.4008699426924487</v>
      </c>
      <c r="BX19" s="199"/>
      <c r="BY19" s="178">
        <v>4.25</v>
      </c>
      <c r="BZ19" s="179">
        <v>4.25</v>
      </c>
      <c r="CA19" s="179">
        <v>3.25</v>
      </c>
      <c r="CB19" s="179">
        <v>2.75</v>
      </c>
      <c r="CC19" s="179">
        <v>3.5833333333333335</v>
      </c>
      <c r="CD19" s="179">
        <v>3.9166666666666665</v>
      </c>
      <c r="CE19" s="179">
        <v>2.1666666666666665</v>
      </c>
      <c r="CF19" s="179">
        <v>2.6666666666666665</v>
      </c>
      <c r="CG19" s="179"/>
      <c r="CH19" s="180">
        <v>4.25</v>
      </c>
      <c r="CI19" s="180">
        <v>3</v>
      </c>
      <c r="CJ19" s="181">
        <v>1.25</v>
      </c>
      <c r="CK19" s="180">
        <v>3.75</v>
      </c>
      <c r="CL19" s="180">
        <v>2.4166666666666665</v>
      </c>
      <c r="CM19" s="181">
        <v>1.3333333333333335</v>
      </c>
      <c r="CO19" s="178">
        <v>4</v>
      </c>
      <c r="CP19" s="179">
        <v>2.9166666666666665</v>
      </c>
      <c r="CQ19" s="179">
        <v>3.75</v>
      </c>
      <c r="CR19" s="179">
        <v>3.6666666666666665</v>
      </c>
      <c r="CS19" s="182">
        <v>3.458333333333333</v>
      </c>
      <c r="CT19" s="182">
        <v>3.708333333333333</v>
      </c>
      <c r="CU19" s="183">
        <v>-0.25</v>
      </c>
      <c r="CV19" s="169"/>
      <c r="CW19" s="185">
        <f t="shared" si="0"/>
        <v>0</v>
      </c>
      <c r="CX19" s="184">
        <f t="shared" si="1"/>
        <v>0</v>
      </c>
      <c r="CY19" s="183">
        <f t="shared" si="12"/>
        <v>0</v>
      </c>
      <c r="CZ19" s="184">
        <f t="shared" si="2"/>
        <v>0</v>
      </c>
      <c r="DA19" s="184">
        <f t="shared" si="3"/>
        <v>0</v>
      </c>
      <c r="DB19" s="183">
        <f t="shared" si="13"/>
        <v>0</v>
      </c>
      <c r="DC19" s="264">
        <f t="shared" si="14"/>
        <v>0</v>
      </c>
      <c r="DD19" s="184">
        <f t="shared" si="4"/>
        <v>0</v>
      </c>
      <c r="DE19" s="184">
        <f t="shared" si="5"/>
        <v>0</v>
      </c>
      <c r="DF19" s="184">
        <f t="shared" si="6"/>
        <v>0</v>
      </c>
      <c r="DG19" s="184">
        <f t="shared" si="7"/>
        <v>0</v>
      </c>
      <c r="DH19" s="183">
        <f t="shared" si="15"/>
        <v>0</v>
      </c>
      <c r="DI19" s="184">
        <f t="shared" si="8"/>
        <v>0</v>
      </c>
      <c r="DJ19" s="184">
        <f t="shared" si="9"/>
        <v>0</v>
      </c>
      <c r="DK19" s="184">
        <f t="shared" si="10"/>
        <v>0</v>
      </c>
      <c r="DL19" s="184">
        <f t="shared" si="11"/>
        <v>0</v>
      </c>
      <c r="DM19" s="183">
        <f t="shared" si="16"/>
        <v>0</v>
      </c>
      <c r="DN19" s="264">
        <f t="shared" si="17"/>
        <v>0</v>
      </c>
      <c r="DO19" s="184"/>
      <c r="DP19" s="185">
        <v>0</v>
      </c>
      <c r="DQ19" s="184">
        <v>0</v>
      </c>
      <c r="DR19" s="184">
        <v>0</v>
      </c>
      <c r="DS19" s="184">
        <v>0</v>
      </c>
      <c r="DT19" s="184">
        <v>0</v>
      </c>
      <c r="DU19" s="184">
        <v>0</v>
      </c>
      <c r="DV19" s="184">
        <v>0</v>
      </c>
      <c r="DW19" s="184">
        <v>0</v>
      </c>
      <c r="DX19" s="184">
        <v>0</v>
      </c>
      <c r="DY19" s="184">
        <v>0</v>
      </c>
      <c r="DZ19" s="184">
        <v>0</v>
      </c>
      <c r="EA19" s="184">
        <v>0</v>
      </c>
      <c r="EC19" s="174">
        <v>20</v>
      </c>
      <c r="ED19" s="174">
        <v>0</v>
      </c>
      <c r="EE19" s="174">
        <v>0</v>
      </c>
      <c r="EF19" s="174">
        <v>0</v>
      </c>
      <c r="EG19" s="174">
        <v>0</v>
      </c>
      <c r="EH19" s="174">
        <v>20</v>
      </c>
      <c r="EI19" s="174">
        <v>0</v>
      </c>
      <c r="EJ19" s="174">
        <v>0</v>
      </c>
      <c r="EK19" s="174">
        <v>0</v>
      </c>
      <c r="EL19" s="174">
        <v>0</v>
      </c>
      <c r="EM19" s="174"/>
      <c r="EN19" s="174">
        <v>20</v>
      </c>
      <c r="EO19" s="174">
        <v>0</v>
      </c>
      <c r="EP19" s="174">
        <v>0</v>
      </c>
      <c r="EQ19" s="174">
        <v>20</v>
      </c>
      <c r="ER19" s="174">
        <v>0</v>
      </c>
      <c r="ES19" s="174">
        <v>0</v>
      </c>
      <c r="ET19" s="174">
        <v>20</v>
      </c>
      <c r="EU19" s="174">
        <v>0</v>
      </c>
      <c r="EV19" s="174">
        <v>0</v>
      </c>
      <c r="EW19" s="174">
        <v>20</v>
      </c>
      <c r="EX19" s="174">
        <v>0</v>
      </c>
      <c r="EY19" s="174">
        <v>0</v>
      </c>
      <c r="EZ19" s="174"/>
      <c r="FA19" s="174">
        <v>20</v>
      </c>
      <c r="FB19" s="174">
        <v>0</v>
      </c>
      <c r="FC19" s="174">
        <v>0</v>
      </c>
      <c r="FD19" s="174">
        <v>20</v>
      </c>
      <c r="FE19" s="174">
        <v>0</v>
      </c>
      <c r="FF19" s="174">
        <v>0</v>
      </c>
      <c r="FG19" s="174">
        <v>20</v>
      </c>
      <c r="FH19" s="174">
        <v>0</v>
      </c>
      <c r="FI19" s="174">
        <v>0</v>
      </c>
      <c r="FJ19" s="174">
        <v>20</v>
      </c>
      <c r="FK19" s="174">
        <v>0</v>
      </c>
      <c r="FL19" s="174">
        <v>0</v>
      </c>
    </row>
    <row r="20" spans="1:168" s="186" customFormat="1">
      <c r="A20" s="186">
        <v>18</v>
      </c>
      <c r="B20" s="186">
        <v>38</v>
      </c>
      <c r="C20" s="186" t="s">
        <v>313</v>
      </c>
      <c r="D20" s="187" t="s">
        <v>577</v>
      </c>
      <c r="E20" s="187" t="s">
        <v>439</v>
      </c>
      <c r="F20" s="187" t="s">
        <v>440</v>
      </c>
      <c r="G20" s="187" t="s">
        <v>526</v>
      </c>
      <c r="H20" s="187" t="s">
        <v>439</v>
      </c>
      <c r="I20" s="187" t="s">
        <v>527</v>
      </c>
      <c r="J20" s="187" t="s">
        <v>528</v>
      </c>
      <c r="K20" s="188" t="s">
        <v>275</v>
      </c>
      <c r="L20" s="188">
        <v>6</v>
      </c>
      <c r="M20" s="186">
        <v>5</v>
      </c>
      <c r="N20" s="186">
        <v>7</v>
      </c>
      <c r="O20" s="186">
        <v>8</v>
      </c>
      <c r="P20" s="186">
        <v>5</v>
      </c>
      <c r="Q20" s="186">
        <v>9</v>
      </c>
      <c r="R20" s="186">
        <v>10</v>
      </c>
      <c r="T20" s="169">
        <v>0</v>
      </c>
      <c r="U20" s="169"/>
      <c r="V20" s="169">
        <v>7.5</v>
      </c>
      <c r="W20" s="169">
        <v>9.5</v>
      </c>
      <c r="X20" s="172">
        <v>-2</v>
      </c>
      <c r="Z20" s="173">
        <v>6</v>
      </c>
      <c r="AA20" s="174">
        <v>4</v>
      </c>
      <c r="AB20" s="174">
        <v>7</v>
      </c>
      <c r="AC20" s="174">
        <v>8</v>
      </c>
      <c r="AD20" s="174">
        <v>4</v>
      </c>
      <c r="AE20" s="174">
        <v>8</v>
      </c>
      <c r="AF20" s="174">
        <v>9</v>
      </c>
      <c r="AH20" s="169">
        <v>0</v>
      </c>
      <c r="AI20" s="169"/>
      <c r="AJ20" s="169">
        <v>7.5</v>
      </c>
      <c r="AK20" s="169">
        <v>8.5</v>
      </c>
      <c r="AL20" s="172">
        <v>-1</v>
      </c>
      <c r="AM20" s="193"/>
      <c r="AN20" s="188">
        <v>2</v>
      </c>
      <c r="AO20" s="186">
        <v>3</v>
      </c>
      <c r="AP20" s="169">
        <v>3</v>
      </c>
      <c r="AQ20" s="169">
        <v>2</v>
      </c>
      <c r="AR20" s="186">
        <v>3</v>
      </c>
      <c r="AS20" s="169">
        <v>3</v>
      </c>
      <c r="AU20" s="169">
        <v>0</v>
      </c>
      <c r="AV20" s="169"/>
      <c r="AW20" s="169">
        <v>3</v>
      </c>
      <c r="AX20" s="169">
        <v>3</v>
      </c>
      <c r="AY20" s="172">
        <v>0</v>
      </c>
      <c r="AZ20" s="193"/>
      <c r="BA20" s="189">
        <v>1.1176470588235294</v>
      </c>
      <c r="BB20" s="190">
        <v>14.96078431372549</v>
      </c>
      <c r="BC20" s="190">
        <v>6.8235294117647056</v>
      </c>
      <c r="BD20" s="190">
        <v>32.921568627450981</v>
      </c>
      <c r="BE20" s="190">
        <v>2.4117647058823528</v>
      </c>
      <c r="BF20" s="190">
        <v>6.8235294117647056</v>
      </c>
      <c r="BG20" s="190">
        <v>0.72549019607843135</v>
      </c>
      <c r="BH20" s="190">
        <v>1.0392156862745099</v>
      </c>
      <c r="BI20" s="195"/>
      <c r="BJ20" s="189">
        <v>0.32585357938901333</v>
      </c>
      <c r="BK20" s="190">
        <v>1.2030542287912649</v>
      </c>
      <c r="BL20" s="190">
        <v>0.8934027195888119</v>
      </c>
      <c r="BM20" s="190">
        <v>1.530475927030859</v>
      </c>
      <c r="BN20" s="190">
        <v>0.53297907218466334</v>
      </c>
      <c r="BO20" s="190">
        <v>0.8934027195888119</v>
      </c>
      <c r="BP20" s="190">
        <v>0.23691249605223227</v>
      </c>
      <c r="BQ20" s="190">
        <v>0.30946316320084394</v>
      </c>
      <c r="BR20" s="197"/>
      <c r="BS20" s="190">
        <v>0</v>
      </c>
      <c r="BT20" s="190"/>
      <c r="BU20" s="190">
        <v>1.5603052432209612</v>
      </c>
      <c r="BV20" s="190">
        <v>0.44164893655744353</v>
      </c>
      <c r="BW20" s="191">
        <v>1.1186563066635178</v>
      </c>
      <c r="BX20" s="199"/>
      <c r="BY20" s="178">
        <v>3.1666666666666665</v>
      </c>
      <c r="BZ20" s="179">
        <v>4</v>
      </c>
      <c r="CA20" s="179">
        <v>2.4166666666666665</v>
      </c>
      <c r="CB20" s="179">
        <v>2.4166666666666665</v>
      </c>
      <c r="CC20" s="179">
        <v>4.916666666666667</v>
      </c>
      <c r="CD20" s="179">
        <v>3.9166666666666665</v>
      </c>
      <c r="CE20" s="179">
        <v>1.9166666666666667</v>
      </c>
      <c r="CF20" s="179">
        <v>3.4166666666666665</v>
      </c>
      <c r="CG20" s="179"/>
      <c r="CH20" s="180">
        <v>3.583333333333333</v>
      </c>
      <c r="CI20" s="180">
        <v>2.4166666666666665</v>
      </c>
      <c r="CJ20" s="181">
        <v>1.1666666666666665</v>
      </c>
      <c r="CK20" s="180">
        <v>4.416666666666667</v>
      </c>
      <c r="CL20" s="180">
        <v>2.6666666666666665</v>
      </c>
      <c r="CM20" s="181">
        <v>1.7500000000000004</v>
      </c>
      <c r="CO20" s="178">
        <v>3.75</v>
      </c>
      <c r="CP20" s="179">
        <v>3.1666666666666665</v>
      </c>
      <c r="CQ20" s="179">
        <v>3.25</v>
      </c>
      <c r="CR20" s="179">
        <v>2.5833333333333335</v>
      </c>
      <c r="CS20" s="182">
        <v>3.458333333333333</v>
      </c>
      <c r="CT20" s="182">
        <v>2.916666666666667</v>
      </c>
      <c r="CU20" s="183">
        <v>0.54166666666666607</v>
      </c>
      <c r="CV20" s="169"/>
      <c r="CW20" s="185">
        <f t="shared" si="0"/>
        <v>0</v>
      </c>
      <c r="CX20" s="184">
        <f t="shared" si="1"/>
        <v>0</v>
      </c>
      <c r="CY20" s="183">
        <f t="shared" si="12"/>
        <v>0</v>
      </c>
      <c r="CZ20" s="184">
        <f t="shared" si="2"/>
        <v>0</v>
      </c>
      <c r="DA20" s="184">
        <f t="shared" si="3"/>
        <v>0</v>
      </c>
      <c r="DB20" s="183">
        <f t="shared" si="13"/>
        <v>0</v>
      </c>
      <c r="DC20" s="264">
        <f t="shared" si="14"/>
        <v>0</v>
      </c>
      <c r="DD20" s="184">
        <f t="shared" si="4"/>
        <v>0</v>
      </c>
      <c r="DE20" s="184">
        <f t="shared" si="5"/>
        <v>0</v>
      </c>
      <c r="DF20" s="184">
        <f t="shared" si="6"/>
        <v>0</v>
      </c>
      <c r="DG20" s="184">
        <f t="shared" si="7"/>
        <v>0</v>
      </c>
      <c r="DH20" s="183">
        <f t="shared" si="15"/>
        <v>0</v>
      </c>
      <c r="DI20" s="184">
        <f t="shared" si="8"/>
        <v>0</v>
      </c>
      <c r="DJ20" s="184">
        <f t="shared" si="9"/>
        <v>0</v>
      </c>
      <c r="DK20" s="184">
        <f t="shared" si="10"/>
        <v>0</v>
      </c>
      <c r="DL20" s="184">
        <f t="shared" si="11"/>
        <v>0</v>
      </c>
      <c r="DM20" s="183">
        <f t="shared" si="16"/>
        <v>0</v>
      </c>
      <c r="DN20" s="264">
        <f t="shared" si="17"/>
        <v>0</v>
      </c>
      <c r="DO20" s="184"/>
      <c r="DP20" s="185">
        <v>0</v>
      </c>
      <c r="DQ20" s="184">
        <v>0</v>
      </c>
      <c r="DR20" s="184">
        <v>0</v>
      </c>
      <c r="DS20" s="184">
        <v>0</v>
      </c>
      <c r="DT20" s="184">
        <v>0</v>
      </c>
      <c r="DU20" s="184">
        <v>0</v>
      </c>
      <c r="DV20" s="184">
        <v>0</v>
      </c>
      <c r="DW20" s="184">
        <v>0</v>
      </c>
      <c r="DX20" s="184">
        <v>0</v>
      </c>
      <c r="DY20" s="184">
        <v>0</v>
      </c>
      <c r="DZ20" s="184">
        <v>0</v>
      </c>
      <c r="EA20" s="184">
        <v>0</v>
      </c>
      <c r="EC20" s="174">
        <v>20</v>
      </c>
      <c r="ED20" s="174">
        <v>0</v>
      </c>
      <c r="EE20" s="174">
        <v>0</v>
      </c>
      <c r="EF20" s="174">
        <v>0</v>
      </c>
      <c r="EG20" s="174">
        <v>0</v>
      </c>
      <c r="EH20" s="174">
        <v>20</v>
      </c>
      <c r="EI20" s="174">
        <v>0</v>
      </c>
      <c r="EJ20" s="174">
        <v>0</v>
      </c>
      <c r="EK20" s="174">
        <v>0</v>
      </c>
      <c r="EL20" s="174">
        <v>0</v>
      </c>
      <c r="EM20" s="174"/>
      <c r="EN20" s="174">
        <v>20</v>
      </c>
      <c r="EO20" s="174">
        <v>0</v>
      </c>
      <c r="EP20" s="174">
        <v>0</v>
      </c>
      <c r="EQ20" s="174">
        <v>20</v>
      </c>
      <c r="ER20" s="174">
        <v>0</v>
      </c>
      <c r="ES20" s="174">
        <v>0</v>
      </c>
      <c r="ET20" s="174">
        <v>20</v>
      </c>
      <c r="EU20" s="174">
        <v>0</v>
      </c>
      <c r="EV20" s="174">
        <v>0</v>
      </c>
      <c r="EW20" s="174">
        <v>20</v>
      </c>
      <c r="EX20" s="174">
        <v>0</v>
      </c>
      <c r="EY20" s="174">
        <v>0</v>
      </c>
      <c r="EZ20" s="174"/>
      <c r="FA20" s="174">
        <v>20</v>
      </c>
      <c r="FB20" s="174">
        <v>0</v>
      </c>
      <c r="FC20" s="174">
        <v>0</v>
      </c>
      <c r="FD20" s="174">
        <v>20</v>
      </c>
      <c r="FE20" s="174">
        <v>0</v>
      </c>
      <c r="FF20" s="174">
        <v>0</v>
      </c>
      <c r="FG20" s="174">
        <v>20</v>
      </c>
      <c r="FH20" s="174">
        <v>0</v>
      </c>
      <c r="FI20" s="174">
        <v>0</v>
      </c>
      <c r="FJ20" s="174">
        <v>20</v>
      </c>
      <c r="FK20" s="174">
        <v>0</v>
      </c>
      <c r="FL20" s="174">
        <v>0</v>
      </c>
    </row>
    <row r="21" spans="1:168" s="186" customFormat="1">
      <c r="A21" s="169">
        <v>19</v>
      </c>
      <c r="B21" s="169">
        <v>39</v>
      </c>
      <c r="C21" s="186" t="s">
        <v>406</v>
      </c>
      <c r="D21" s="187" t="s">
        <v>146</v>
      </c>
      <c r="E21" s="187" t="s">
        <v>455</v>
      </c>
      <c r="F21" s="187" t="s">
        <v>456</v>
      </c>
      <c r="G21" s="187" t="s">
        <v>529</v>
      </c>
      <c r="H21" s="187" t="s">
        <v>455</v>
      </c>
      <c r="I21" s="187" t="s">
        <v>147</v>
      </c>
      <c r="J21" s="187" t="s">
        <v>530</v>
      </c>
      <c r="K21" s="188" t="s">
        <v>317</v>
      </c>
      <c r="L21" s="188">
        <v>4</v>
      </c>
      <c r="M21" s="186">
        <v>3</v>
      </c>
      <c r="N21" s="186">
        <v>5</v>
      </c>
      <c r="O21" s="186">
        <v>6</v>
      </c>
      <c r="P21" s="186">
        <v>3</v>
      </c>
      <c r="Q21" s="186">
        <v>4</v>
      </c>
      <c r="R21" s="186">
        <v>5</v>
      </c>
      <c r="T21" s="169">
        <v>0</v>
      </c>
      <c r="U21" s="169"/>
      <c r="V21" s="169">
        <v>5.5</v>
      </c>
      <c r="W21" s="169">
        <v>4.5</v>
      </c>
      <c r="X21" s="172">
        <v>1</v>
      </c>
      <c r="Z21" s="173">
        <v>3</v>
      </c>
      <c r="AA21" s="174">
        <v>2</v>
      </c>
      <c r="AB21" s="174">
        <v>5</v>
      </c>
      <c r="AC21" s="174">
        <v>6</v>
      </c>
      <c r="AD21" s="174">
        <v>2</v>
      </c>
      <c r="AE21" s="174">
        <v>4</v>
      </c>
      <c r="AF21" s="174">
        <v>5</v>
      </c>
      <c r="AH21" s="169">
        <v>0</v>
      </c>
      <c r="AI21" s="169"/>
      <c r="AJ21" s="169">
        <v>5.5</v>
      </c>
      <c r="AK21" s="169">
        <v>4.5</v>
      </c>
      <c r="AL21" s="172">
        <v>1</v>
      </c>
      <c r="AM21" s="193"/>
      <c r="AN21" s="188">
        <v>1</v>
      </c>
      <c r="AO21" s="186">
        <v>3</v>
      </c>
      <c r="AP21" s="169">
        <v>3</v>
      </c>
      <c r="AQ21" s="169">
        <v>1</v>
      </c>
      <c r="AR21" s="186">
        <v>2</v>
      </c>
      <c r="AS21" s="186">
        <v>2</v>
      </c>
      <c r="AU21" s="169">
        <v>0</v>
      </c>
      <c r="AV21" s="169"/>
      <c r="AW21" s="169">
        <v>3</v>
      </c>
      <c r="AX21" s="169">
        <v>2</v>
      </c>
      <c r="AY21" s="172">
        <v>1</v>
      </c>
      <c r="AZ21" s="193"/>
      <c r="BA21" s="189">
        <v>6.8431372549019605</v>
      </c>
      <c r="BB21" s="190">
        <v>59.137254901960787</v>
      </c>
      <c r="BC21" s="190">
        <v>555.43137254901956</v>
      </c>
      <c r="BD21" s="190">
        <v>4.1764705882352944</v>
      </c>
      <c r="BE21" s="190">
        <v>1.1176470588235294</v>
      </c>
      <c r="BF21" s="190">
        <v>555.43137254901956</v>
      </c>
      <c r="BG21" s="190">
        <v>5.0196078431372548</v>
      </c>
      <c r="BH21" s="190">
        <v>0.31372549019607843</v>
      </c>
      <c r="BI21" s="195"/>
      <c r="BJ21" s="189">
        <v>0.89448981523002602</v>
      </c>
      <c r="BK21" s="190">
        <v>1.7791435998845491</v>
      </c>
      <c r="BL21" s="190">
        <v>2.7454116082733102</v>
      </c>
      <c r="BM21" s="190">
        <v>0.71403375077189468</v>
      </c>
      <c r="BN21" s="190">
        <v>0.32585357938901333</v>
      </c>
      <c r="BO21" s="190">
        <v>2.7454116082733102</v>
      </c>
      <c r="BP21" s="190">
        <v>0.77956819937925015</v>
      </c>
      <c r="BQ21" s="190">
        <v>0.11850462660289007</v>
      </c>
      <c r="BR21" s="197"/>
      <c r="BS21" s="190">
        <v>0</v>
      </c>
      <c r="BT21" s="190"/>
      <c r="BU21" s="190">
        <v>0.79893485630693573</v>
      </c>
      <c r="BV21" s="190">
        <v>0.80163234623316648</v>
      </c>
      <c r="BW21" s="191">
        <v>-2.6974899262307561E-3</v>
      </c>
      <c r="BX21" s="199"/>
      <c r="BY21" s="178">
        <v>4.166666666666667</v>
      </c>
      <c r="BZ21" s="179">
        <v>4.666666666666667</v>
      </c>
      <c r="CA21" s="179">
        <v>2.5</v>
      </c>
      <c r="CB21" s="179">
        <v>2.0833333333333335</v>
      </c>
      <c r="CC21" s="179">
        <v>4.416666666666667</v>
      </c>
      <c r="CD21" s="179">
        <v>3.1666666666666665</v>
      </c>
      <c r="CE21" s="179">
        <v>2.5833333333333335</v>
      </c>
      <c r="CF21" s="179">
        <v>2.1666666666666665</v>
      </c>
      <c r="CG21" s="179"/>
      <c r="CH21" s="180">
        <v>4.416666666666667</v>
      </c>
      <c r="CI21" s="180">
        <v>2.291666666666667</v>
      </c>
      <c r="CJ21" s="181">
        <v>2.125</v>
      </c>
      <c r="CK21" s="180">
        <v>3.791666666666667</v>
      </c>
      <c r="CL21" s="180">
        <v>2.375</v>
      </c>
      <c r="CM21" s="181">
        <v>1.416666666666667</v>
      </c>
      <c r="CO21" s="178">
        <v>3</v>
      </c>
      <c r="CP21" s="179">
        <v>3.3333333333333335</v>
      </c>
      <c r="CQ21" s="179">
        <v>2.5833333333333335</v>
      </c>
      <c r="CR21" s="179">
        <v>3.0833333333333335</v>
      </c>
      <c r="CS21" s="182">
        <v>3.166666666666667</v>
      </c>
      <c r="CT21" s="182">
        <v>2.8333333333333335</v>
      </c>
      <c r="CU21" s="183">
        <v>0.33333333333333348</v>
      </c>
      <c r="CV21" s="169"/>
      <c r="CW21" s="185">
        <f t="shared" si="0"/>
        <v>0</v>
      </c>
      <c r="CX21" s="184">
        <f t="shared" si="1"/>
        <v>0</v>
      </c>
      <c r="CY21" s="183">
        <f t="shared" si="12"/>
        <v>0</v>
      </c>
      <c r="CZ21" s="184">
        <f t="shared" si="2"/>
        <v>0</v>
      </c>
      <c r="DA21" s="184">
        <f t="shared" si="3"/>
        <v>0</v>
      </c>
      <c r="DB21" s="183">
        <f t="shared" si="13"/>
        <v>0</v>
      </c>
      <c r="DC21" s="264">
        <f t="shared" si="14"/>
        <v>0</v>
      </c>
      <c r="DD21" s="184">
        <f t="shared" si="4"/>
        <v>0</v>
      </c>
      <c r="DE21" s="184">
        <f t="shared" si="5"/>
        <v>0</v>
      </c>
      <c r="DF21" s="184">
        <f t="shared" si="6"/>
        <v>0</v>
      </c>
      <c r="DG21" s="184">
        <f t="shared" si="7"/>
        <v>0</v>
      </c>
      <c r="DH21" s="183">
        <f t="shared" si="15"/>
        <v>0</v>
      </c>
      <c r="DI21" s="184">
        <f t="shared" si="8"/>
        <v>0</v>
      </c>
      <c r="DJ21" s="184">
        <f t="shared" si="9"/>
        <v>0</v>
      </c>
      <c r="DK21" s="184">
        <f t="shared" si="10"/>
        <v>0</v>
      </c>
      <c r="DL21" s="184">
        <f t="shared" si="11"/>
        <v>0</v>
      </c>
      <c r="DM21" s="183">
        <f t="shared" si="16"/>
        <v>0</v>
      </c>
      <c r="DN21" s="264">
        <f t="shared" si="17"/>
        <v>0</v>
      </c>
      <c r="DO21" s="184"/>
      <c r="DP21" s="185">
        <v>0</v>
      </c>
      <c r="DQ21" s="184">
        <v>0</v>
      </c>
      <c r="DR21" s="184">
        <v>0</v>
      </c>
      <c r="DS21" s="184">
        <v>0</v>
      </c>
      <c r="DT21" s="184">
        <v>0</v>
      </c>
      <c r="DU21" s="184">
        <v>0</v>
      </c>
      <c r="DV21" s="184">
        <v>0</v>
      </c>
      <c r="DW21" s="184">
        <v>0</v>
      </c>
      <c r="DX21" s="184">
        <v>0</v>
      </c>
      <c r="DY21" s="184">
        <v>0</v>
      </c>
      <c r="DZ21" s="184">
        <v>0</v>
      </c>
      <c r="EA21" s="184">
        <v>0</v>
      </c>
      <c r="EC21" s="174">
        <v>20</v>
      </c>
      <c r="ED21" s="174">
        <v>0</v>
      </c>
      <c r="EE21" s="174">
        <v>0</v>
      </c>
      <c r="EF21" s="174">
        <v>0</v>
      </c>
      <c r="EG21" s="174">
        <v>0</v>
      </c>
      <c r="EH21" s="174">
        <v>20</v>
      </c>
      <c r="EI21" s="174">
        <v>0</v>
      </c>
      <c r="EJ21" s="174">
        <v>0</v>
      </c>
      <c r="EK21" s="174">
        <v>0</v>
      </c>
      <c r="EL21" s="174">
        <v>0</v>
      </c>
      <c r="EM21" s="174"/>
      <c r="EN21" s="174">
        <v>20</v>
      </c>
      <c r="EO21" s="174">
        <v>0</v>
      </c>
      <c r="EP21" s="174">
        <v>0</v>
      </c>
      <c r="EQ21" s="174">
        <v>20</v>
      </c>
      <c r="ER21" s="174">
        <v>0</v>
      </c>
      <c r="ES21" s="174">
        <v>0</v>
      </c>
      <c r="ET21" s="174">
        <v>20</v>
      </c>
      <c r="EU21" s="174">
        <v>0</v>
      </c>
      <c r="EV21" s="174">
        <v>0</v>
      </c>
      <c r="EW21" s="174">
        <v>20</v>
      </c>
      <c r="EX21" s="174">
        <v>0</v>
      </c>
      <c r="EY21" s="174">
        <v>0</v>
      </c>
      <c r="EZ21" s="174"/>
      <c r="FA21" s="174">
        <v>20</v>
      </c>
      <c r="FB21" s="174">
        <v>0</v>
      </c>
      <c r="FC21" s="174">
        <v>0</v>
      </c>
      <c r="FD21" s="174">
        <v>20</v>
      </c>
      <c r="FE21" s="174">
        <v>0</v>
      </c>
      <c r="FF21" s="174">
        <v>0</v>
      </c>
      <c r="FG21" s="174">
        <v>20</v>
      </c>
      <c r="FH21" s="174">
        <v>0</v>
      </c>
      <c r="FI21" s="174">
        <v>0</v>
      </c>
      <c r="FJ21" s="174">
        <v>20</v>
      </c>
      <c r="FK21" s="174">
        <v>0</v>
      </c>
      <c r="FL21" s="174">
        <v>0</v>
      </c>
    </row>
    <row r="22" spans="1:168" s="186" customFormat="1">
      <c r="A22" s="186">
        <v>20</v>
      </c>
      <c r="B22" s="186">
        <v>40</v>
      </c>
      <c r="C22" s="186" t="s">
        <v>407</v>
      </c>
      <c r="D22" s="187" t="s">
        <v>477</v>
      </c>
      <c r="E22" s="187" t="s">
        <v>148</v>
      </c>
      <c r="F22" s="187" t="s">
        <v>457</v>
      </c>
      <c r="G22" s="187" t="s">
        <v>531</v>
      </c>
      <c r="H22" s="187" t="s">
        <v>149</v>
      </c>
      <c r="I22" s="187" t="s">
        <v>506</v>
      </c>
      <c r="J22" s="187" t="s">
        <v>507</v>
      </c>
      <c r="K22" s="188" t="s">
        <v>275</v>
      </c>
      <c r="L22" s="188">
        <v>4</v>
      </c>
      <c r="M22" s="186">
        <v>9</v>
      </c>
      <c r="N22" s="186">
        <v>8</v>
      </c>
      <c r="O22" s="186">
        <v>9</v>
      </c>
      <c r="P22" s="186">
        <v>9</v>
      </c>
      <c r="Q22" s="186">
        <v>9</v>
      </c>
      <c r="R22" s="186">
        <v>10</v>
      </c>
      <c r="T22" s="169">
        <v>0</v>
      </c>
      <c r="U22" s="169"/>
      <c r="V22" s="169">
        <v>8.5</v>
      </c>
      <c r="W22" s="169">
        <v>9.5</v>
      </c>
      <c r="X22" s="172">
        <v>-1</v>
      </c>
      <c r="Z22" s="173">
        <v>3</v>
      </c>
      <c r="AA22" s="174">
        <v>7</v>
      </c>
      <c r="AB22" s="174">
        <v>8</v>
      </c>
      <c r="AC22" s="174">
        <v>9</v>
      </c>
      <c r="AD22" s="174">
        <v>7</v>
      </c>
      <c r="AE22" s="174">
        <v>9</v>
      </c>
      <c r="AF22" s="174">
        <v>10</v>
      </c>
      <c r="AH22" s="169">
        <v>0</v>
      </c>
      <c r="AI22" s="169"/>
      <c r="AJ22" s="169">
        <v>8.5</v>
      </c>
      <c r="AK22" s="169">
        <v>9.5</v>
      </c>
      <c r="AL22" s="172">
        <v>-1</v>
      </c>
      <c r="AM22" s="193"/>
      <c r="AN22" s="188">
        <v>3</v>
      </c>
      <c r="AO22" s="186">
        <v>3</v>
      </c>
      <c r="AP22" s="169">
        <v>3</v>
      </c>
      <c r="AQ22" s="169">
        <v>3</v>
      </c>
      <c r="AR22" s="186">
        <v>3</v>
      </c>
      <c r="AS22" s="186">
        <v>3</v>
      </c>
      <c r="AU22" s="169">
        <v>0</v>
      </c>
      <c r="AV22" s="169"/>
      <c r="AW22" s="169">
        <v>3</v>
      </c>
      <c r="AX22" s="169">
        <v>3</v>
      </c>
      <c r="AY22" s="172">
        <v>0</v>
      </c>
      <c r="AZ22" s="193"/>
      <c r="BA22" s="189">
        <v>4.7647058823529411</v>
      </c>
      <c r="BB22" s="190">
        <v>59.137254901960787</v>
      </c>
      <c r="BC22" s="190">
        <v>0.90196078431372551</v>
      </c>
      <c r="BD22" s="190">
        <v>3.0588235294117645</v>
      </c>
      <c r="BE22" s="190">
        <v>0.60784313725490191</v>
      </c>
      <c r="BF22" s="190">
        <v>0.90196078431372551</v>
      </c>
      <c r="BG22" s="190">
        <v>2.7254901960784315</v>
      </c>
      <c r="BH22" s="190">
        <v>0.68627450980392157</v>
      </c>
      <c r="BI22" s="195"/>
      <c r="BJ22" s="189">
        <v>0.76077715431422088</v>
      </c>
      <c r="BK22" s="190">
        <v>1.7791435998845491</v>
      </c>
      <c r="BL22" s="190">
        <v>0.27920155816830844</v>
      </c>
      <c r="BM22" s="190">
        <v>0.60840016935898134</v>
      </c>
      <c r="BN22" s="190">
        <v>0.20624367628578033</v>
      </c>
      <c r="BO22" s="190">
        <v>0.27920155816830844</v>
      </c>
      <c r="BP22" s="190">
        <v>0.5711834248548926</v>
      </c>
      <c r="BQ22" s="190">
        <v>0.22692827514563135</v>
      </c>
      <c r="BR22" s="197"/>
      <c r="BS22" s="190">
        <v>0</v>
      </c>
      <c r="BT22" s="190"/>
      <c r="BU22" s="190">
        <v>0.66900678095857558</v>
      </c>
      <c r="BV22" s="190">
        <v>0.6446123420134261</v>
      </c>
      <c r="BW22" s="191">
        <v>2.4394438945149477E-2</v>
      </c>
      <c r="BX22" s="199"/>
      <c r="BY22" s="178">
        <v>4.916666666666667</v>
      </c>
      <c r="BZ22" s="179">
        <v>2.75</v>
      </c>
      <c r="CA22" s="179">
        <v>1.75</v>
      </c>
      <c r="CB22" s="179">
        <v>2.25</v>
      </c>
      <c r="CC22" s="179">
        <v>5.583333333333333</v>
      </c>
      <c r="CD22" s="179">
        <v>4.5</v>
      </c>
      <c r="CE22" s="179">
        <v>1.6666666666666667</v>
      </c>
      <c r="CF22" s="179">
        <v>1.9166666666666667</v>
      </c>
      <c r="CG22" s="179"/>
      <c r="CH22" s="180">
        <v>3.8333333333333335</v>
      </c>
      <c r="CI22" s="180">
        <v>2</v>
      </c>
      <c r="CJ22" s="181">
        <v>1.8333333333333335</v>
      </c>
      <c r="CK22" s="180">
        <v>5.0416666666666661</v>
      </c>
      <c r="CL22" s="180">
        <v>1.7916666666666667</v>
      </c>
      <c r="CM22" s="181">
        <v>3.2499999999999991</v>
      </c>
      <c r="CO22" s="178">
        <v>3.5</v>
      </c>
      <c r="CP22" s="179">
        <v>2.0909090909090908</v>
      </c>
      <c r="CQ22" s="179">
        <v>2.1666666666666665</v>
      </c>
      <c r="CR22" s="179">
        <v>2</v>
      </c>
      <c r="CS22" s="182">
        <v>2.7954545454545454</v>
      </c>
      <c r="CT22" s="182">
        <v>2.083333333333333</v>
      </c>
      <c r="CU22" s="183">
        <v>0.71212121212121238</v>
      </c>
      <c r="CV22" s="169"/>
      <c r="CW22" s="185">
        <f t="shared" si="0"/>
        <v>0</v>
      </c>
      <c r="CX22" s="184">
        <f t="shared" si="1"/>
        <v>0</v>
      </c>
      <c r="CY22" s="183">
        <f t="shared" si="12"/>
        <v>0</v>
      </c>
      <c r="CZ22" s="184">
        <f t="shared" si="2"/>
        <v>0</v>
      </c>
      <c r="DA22" s="184">
        <f t="shared" si="3"/>
        <v>0</v>
      </c>
      <c r="DB22" s="183">
        <f t="shared" si="13"/>
        <v>0</v>
      </c>
      <c r="DC22" s="264">
        <f t="shared" si="14"/>
        <v>0</v>
      </c>
      <c r="DD22" s="184">
        <f t="shared" si="4"/>
        <v>0</v>
      </c>
      <c r="DE22" s="184">
        <f t="shared" si="5"/>
        <v>0</v>
      </c>
      <c r="DF22" s="184">
        <f t="shared" si="6"/>
        <v>0</v>
      </c>
      <c r="DG22" s="184">
        <f t="shared" si="7"/>
        <v>0</v>
      </c>
      <c r="DH22" s="183">
        <f t="shared" si="15"/>
        <v>0</v>
      </c>
      <c r="DI22" s="184">
        <f t="shared" si="8"/>
        <v>0</v>
      </c>
      <c r="DJ22" s="184">
        <f t="shared" si="9"/>
        <v>0</v>
      </c>
      <c r="DK22" s="184">
        <f t="shared" si="10"/>
        <v>0</v>
      </c>
      <c r="DL22" s="184">
        <f t="shared" si="11"/>
        <v>0</v>
      </c>
      <c r="DM22" s="183">
        <f t="shared" si="16"/>
        <v>0</v>
      </c>
      <c r="DN22" s="264">
        <f t="shared" si="17"/>
        <v>0</v>
      </c>
      <c r="DO22" s="184"/>
      <c r="DP22" s="185">
        <v>0</v>
      </c>
      <c r="DQ22" s="184">
        <v>0</v>
      </c>
      <c r="DR22" s="184">
        <v>0</v>
      </c>
      <c r="DS22" s="184">
        <v>0</v>
      </c>
      <c r="DT22" s="184">
        <v>0</v>
      </c>
      <c r="DU22" s="184">
        <v>0</v>
      </c>
      <c r="DV22" s="184">
        <v>0</v>
      </c>
      <c r="DW22" s="184">
        <v>0</v>
      </c>
      <c r="DX22" s="184">
        <v>0</v>
      </c>
      <c r="DY22" s="184">
        <v>0</v>
      </c>
      <c r="DZ22" s="184">
        <v>0</v>
      </c>
      <c r="EA22" s="184">
        <v>0</v>
      </c>
      <c r="EC22" s="174">
        <v>20</v>
      </c>
      <c r="ED22" s="174">
        <v>0</v>
      </c>
      <c r="EE22" s="174">
        <v>0</v>
      </c>
      <c r="EF22" s="174">
        <v>0</v>
      </c>
      <c r="EG22" s="174">
        <v>0</v>
      </c>
      <c r="EH22" s="174">
        <v>20</v>
      </c>
      <c r="EI22" s="174">
        <v>0</v>
      </c>
      <c r="EJ22" s="174">
        <v>0</v>
      </c>
      <c r="EK22" s="174">
        <v>0</v>
      </c>
      <c r="EL22" s="174">
        <v>0</v>
      </c>
      <c r="EM22" s="174"/>
      <c r="EN22" s="174">
        <v>20</v>
      </c>
      <c r="EO22" s="174">
        <v>0</v>
      </c>
      <c r="EP22" s="174">
        <v>0</v>
      </c>
      <c r="EQ22" s="174">
        <v>20</v>
      </c>
      <c r="ER22" s="174">
        <v>0</v>
      </c>
      <c r="ES22" s="174">
        <v>0</v>
      </c>
      <c r="ET22" s="174">
        <v>20</v>
      </c>
      <c r="EU22" s="174">
        <v>0</v>
      </c>
      <c r="EV22" s="174">
        <v>0</v>
      </c>
      <c r="EW22" s="174">
        <v>20</v>
      </c>
      <c r="EX22" s="174">
        <v>0</v>
      </c>
      <c r="EY22" s="174">
        <v>0</v>
      </c>
      <c r="EZ22" s="174"/>
      <c r="FA22" s="174">
        <v>20</v>
      </c>
      <c r="FB22" s="174">
        <v>0</v>
      </c>
      <c r="FC22" s="174">
        <v>0</v>
      </c>
      <c r="FD22" s="174">
        <v>20</v>
      </c>
      <c r="FE22" s="174">
        <v>0</v>
      </c>
      <c r="FF22" s="174">
        <v>0</v>
      </c>
      <c r="FG22" s="174">
        <v>20</v>
      </c>
      <c r="FH22" s="174">
        <v>0</v>
      </c>
      <c r="FI22" s="174">
        <v>0</v>
      </c>
      <c r="FJ22" s="174">
        <v>20</v>
      </c>
      <c r="FK22" s="174">
        <v>0</v>
      </c>
      <c r="FL22" s="174">
        <v>0</v>
      </c>
    </row>
    <row r="23" spans="1:168" s="186" customFormat="1">
      <c r="A23" s="186">
        <v>21</v>
      </c>
      <c r="B23" s="186">
        <v>41</v>
      </c>
      <c r="C23" s="186" t="s">
        <v>408</v>
      </c>
      <c r="D23" s="187" t="s">
        <v>477</v>
      </c>
      <c r="E23" s="187" t="s">
        <v>458</v>
      </c>
      <c r="F23" s="187" t="s">
        <v>459</v>
      </c>
      <c r="G23" s="187" t="s">
        <v>508</v>
      </c>
      <c r="H23" s="187" t="s">
        <v>458</v>
      </c>
      <c r="I23" s="187" t="s">
        <v>509</v>
      </c>
      <c r="J23" s="187" t="s">
        <v>510</v>
      </c>
      <c r="K23" s="188" t="s">
        <v>318</v>
      </c>
      <c r="L23" s="188">
        <v>4</v>
      </c>
      <c r="M23" s="186">
        <v>6</v>
      </c>
      <c r="N23" s="186">
        <v>4</v>
      </c>
      <c r="O23" s="186">
        <v>5</v>
      </c>
      <c r="P23" s="186">
        <v>6</v>
      </c>
      <c r="Q23" s="186">
        <v>7</v>
      </c>
      <c r="R23" s="186">
        <v>8</v>
      </c>
      <c r="T23" s="169">
        <v>0</v>
      </c>
      <c r="U23" s="169"/>
      <c r="V23" s="169">
        <v>4.5</v>
      </c>
      <c r="W23" s="169">
        <v>7.5</v>
      </c>
      <c r="X23" s="172">
        <v>-3</v>
      </c>
      <c r="Z23" s="173">
        <v>3</v>
      </c>
      <c r="AA23" s="174">
        <v>6</v>
      </c>
      <c r="AB23" s="174">
        <v>5</v>
      </c>
      <c r="AC23" s="174">
        <v>6</v>
      </c>
      <c r="AD23" s="174">
        <v>6</v>
      </c>
      <c r="AE23" s="174">
        <v>6</v>
      </c>
      <c r="AF23" s="174">
        <v>7</v>
      </c>
      <c r="AH23" s="169">
        <v>0</v>
      </c>
      <c r="AI23" s="169"/>
      <c r="AJ23" s="169">
        <v>5.5</v>
      </c>
      <c r="AK23" s="169">
        <v>6.5</v>
      </c>
      <c r="AL23" s="172">
        <v>-1</v>
      </c>
      <c r="AM23" s="193"/>
      <c r="AN23" s="188">
        <v>2</v>
      </c>
      <c r="AO23" s="186">
        <v>2</v>
      </c>
      <c r="AP23" s="169">
        <v>2</v>
      </c>
      <c r="AQ23" s="169">
        <v>2</v>
      </c>
      <c r="AR23" s="186">
        <v>2</v>
      </c>
      <c r="AS23" s="186">
        <v>2</v>
      </c>
      <c r="AU23" s="169">
        <v>0</v>
      </c>
      <c r="AV23" s="169"/>
      <c r="AW23" s="169">
        <v>2</v>
      </c>
      <c r="AX23" s="169">
        <v>2</v>
      </c>
      <c r="AY23" s="172">
        <v>0</v>
      </c>
      <c r="AZ23" s="193"/>
      <c r="BA23" s="189">
        <v>29</v>
      </c>
      <c r="BB23" s="190">
        <v>59.137254901960787</v>
      </c>
      <c r="BC23" s="190">
        <v>0.17647058823529413</v>
      </c>
      <c r="BD23" s="190">
        <v>25.666666666666668</v>
      </c>
      <c r="BE23" s="190">
        <v>0.86274509803921573</v>
      </c>
      <c r="BF23" s="190">
        <v>0.17647058823529413</v>
      </c>
      <c r="BG23" s="190">
        <v>11.078431372549019</v>
      </c>
      <c r="BH23" s="190">
        <v>0.5490196078431373</v>
      </c>
      <c r="BI23" s="195"/>
      <c r="BJ23" s="189">
        <v>1.4771212547196624</v>
      </c>
      <c r="BK23" s="190">
        <v>1.7791435998845491</v>
      </c>
      <c r="BL23" s="190">
        <v>7.0581074285707285E-2</v>
      </c>
      <c r="BM23" s="190">
        <v>1.4259687322722812</v>
      </c>
      <c r="BN23" s="190">
        <v>0.2701534291909114</v>
      </c>
      <c r="BO23" s="190">
        <v>7.0581074285707285E-2</v>
      </c>
      <c r="BP23" s="190">
        <v>1.0820105360664891</v>
      </c>
      <c r="BQ23" s="190">
        <v>0.19005691519250509</v>
      </c>
      <c r="BR23" s="197"/>
      <c r="BS23" s="190">
        <v>0</v>
      </c>
      <c r="BT23" s="190"/>
      <c r="BU23" s="190">
        <v>1.4397969316958501</v>
      </c>
      <c r="BV23" s="190">
        <v>1.1013156912618758</v>
      </c>
      <c r="BW23" s="191">
        <v>0.33848124043397432</v>
      </c>
      <c r="BX23" s="199"/>
      <c r="BY23" s="178">
        <v>5.166666666666667</v>
      </c>
      <c r="BZ23" s="179">
        <v>4.166666666666667</v>
      </c>
      <c r="CA23" s="179">
        <v>3.4166666666666665</v>
      </c>
      <c r="CB23" s="179">
        <v>3.9166666666666665</v>
      </c>
      <c r="CC23" s="179">
        <v>5.5</v>
      </c>
      <c r="CD23" s="179">
        <v>4.666666666666667</v>
      </c>
      <c r="CE23" s="179">
        <v>4.5</v>
      </c>
      <c r="CF23" s="179">
        <v>3.4166666666666665</v>
      </c>
      <c r="CG23" s="179"/>
      <c r="CH23" s="180">
        <v>4.666666666666667</v>
      </c>
      <c r="CI23" s="180">
        <v>3.6666666666666665</v>
      </c>
      <c r="CJ23" s="181">
        <v>1.0000000000000004</v>
      </c>
      <c r="CK23" s="180">
        <v>5.0833333333333339</v>
      </c>
      <c r="CL23" s="180">
        <v>3.958333333333333</v>
      </c>
      <c r="CM23" s="181">
        <v>1.1250000000000009</v>
      </c>
      <c r="CO23" s="178">
        <v>2.9166666666666665</v>
      </c>
      <c r="CP23" s="179">
        <v>3.6666666666666665</v>
      </c>
      <c r="CQ23" s="179">
        <v>3.8333333333333335</v>
      </c>
      <c r="CR23" s="179">
        <v>2.9166666666666665</v>
      </c>
      <c r="CS23" s="182">
        <v>3.2916666666666665</v>
      </c>
      <c r="CT23" s="182">
        <v>3.375</v>
      </c>
      <c r="CU23" s="183">
        <v>-8.3333333333333481E-2</v>
      </c>
      <c r="CV23" s="169"/>
      <c r="CW23" s="185">
        <f t="shared" si="0"/>
        <v>0</v>
      </c>
      <c r="CX23" s="184">
        <f t="shared" si="1"/>
        <v>0</v>
      </c>
      <c r="CY23" s="183">
        <f t="shared" si="12"/>
        <v>0</v>
      </c>
      <c r="CZ23" s="184">
        <f t="shared" si="2"/>
        <v>0</v>
      </c>
      <c r="DA23" s="184">
        <f t="shared" si="3"/>
        <v>0</v>
      </c>
      <c r="DB23" s="183">
        <f t="shared" si="13"/>
        <v>0</v>
      </c>
      <c r="DC23" s="264">
        <f t="shared" si="14"/>
        <v>0</v>
      </c>
      <c r="DD23" s="184">
        <f t="shared" si="4"/>
        <v>0.31756042929152134</v>
      </c>
      <c r="DE23" s="184">
        <f t="shared" si="5"/>
        <v>0</v>
      </c>
      <c r="DF23" s="184">
        <f t="shared" si="6"/>
        <v>0</v>
      </c>
      <c r="DG23" s="184">
        <f t="shared" si="7"/>
        <v>0</v>
      </c>
      <c r="DH23" s="183">
        <f t="shared" si="15"/>
        <v>7.9390107322880335E-2</v>
      </c>
      <c r="DI23" s="184">
        <f t="shared" si="8"/>
        <v>0</v>
      </c>
      <c r="DJ23" s="184">
        <f t="shared" si="9"/>
        <v>0</v>
      </c>
      <c r="DK23" s="184">
        <f t="shared" si="10"/>
        <v>0</v>
      </c>
      <c r="DL23" s="184">
        <f t="shared" si="11"/>
        <v>0</v>
      </c>
      <c r="DM23" s="183">
        <f t="shared" si="16"/>
        <v>0</v>
      </c>
      <c r="DN23" s="264">
        <f t="shared" si="17"/>
        <v>7.9390107322880335E-2</v>
      </c>
      <c r="DO23" s="184"/>
      <c r="DP23" s="185">
        <v>0</v>
      </c>
      <c r="DQ23" s="184">
        <v>0</v>
      </c>
      <c r="DR23" s="184">
        <v>0</v>
      </c>
      <c r="DS23" s="184">
        <v>0</v>
      </c>
      <c r="DT23" s="184">
        <v>2.5</v>
      </c>
      <c r="DU23" s="184">
        <v>0</v>
      </c>
      <c r="DV23" s="184">
        <v>0</v>
      </c>
      <c r="DW23" s="184">
        <v>0</v>
      </c>
      <c r="DX23" s="184">
        <v>0</v>
      </c>
      <c r="DY23" s="184">
        <v>0</v>
      </c>
      <c r="DZ23" s="184">
        <v>0</v>
      </c>
      <c r="EA23" s="184">
        <v>0</v>
      </c>
      <c r="EC23" s="174">
        <v>20</v>
      </c>
      <c r="ED23" s="174">
        <v>0</v>
      </c>
      <c r="EE23" s="174">
        <v>0</v>
      </c>
      <c r="EF23" s="174">
        <v>0</v>
      </c>
      <c r="EG23" s="174">
        <v>0</v>
      </c>
      <c r="EH23" s="174">
        <v>20</v>
      </c>
      <c r="EI23" s="174">
        <v>0</v>
      </c>
      <c r="EJ23" s="174">
        <v>0</v>
      </c>
      <c r="EK23" s="174">
        <v>0</v>
      </c>
      <c r="EL23" s="174">
        <v>0</v>
      </c>
      <c r="EM23" s="174"/>
      <c r="EN23" s="174">
        <v>20</v>
      </c>
      <c r="EO23" s="174">
        <v>0</v>
      </c>
      <c r="EP23" s="174">
        <v>0</v>
      </c>
      <c r="EQ23" s="174">
        <v>20</v>
      </c>
      <c r="ER23" s="174">
        <v>1</v>
      </c>
      <c r="ES23" s="174">
        <v>0</v>
      </c>
      <c r="ET23" s="174">
        <v>20</v>
      </c>
      <c r="EU23" s="174">
        <v>0</v>
      </c>
      <c r="EV23" s="174">
        <v>0</v>
      </c>
      <c r="EW23" s="174">
        <v>20</v>
      </c>
      <c r="EX23" s="174">
        <v>0</v>
      </c>
      <c r="EY23" s="174">
        <v>0</v>
      </c>
      <c r="EZ23" s="174"/>
      <c r="FA23" s="174">
        <v>20</v>
      </c>
      <c r="FB23" s="174">
        <v>0</v>
      </c>
      <c r="FC23" s="174">
        <v>0</v>
      </c>
      <c r="FD23" s="174">
        <v>20</v>
      </c>
      <c r="FE23" s="174">
        <v>0</v>
      </c>
      <c r="FF23" s="174">
        <v>0</v>
      </c>
      <c r="FG23" s="174">
        <v>20</v>
      </c>
      <c r="FH23" s="174">
        <v>0</v>
      </c>
      <c r="FI23" s="174">
        <v>0</v>
      </c>
      <c r="FJ23" s="174">
        <v>20</v>
      </c>
      <c r="FK23" s="174">
        <v>0</v>
      </c>
      <c r="FL23" s="174">
        <v>0</v>
      </c>
    </row>
    <row r="24" spans="1:168" s="186" customFormat="1">
      <c r="A24" s="169">
        <v>22</v>
      </c>
      <c r="B24" s="169">
        <v>44</v>
      </c>
      <c r="C24" s="186" t="s">
        <v>409</v>
      </c>
      <c r="D24" s="187" t="s">
        <v>577</v>
      </c>
      <c r="E24" s="187" t="s">
        <v>150</v>
      </c>
      <c r="F24" s="187" t="s">
        <v>598</v>
      </c>
      <c r="G24" s="187" t="s">
        <v>511</v>
      </c>
      <c r="H24" s="187" t="s">
        <v>151</v>
      </c>
      <c r="I24" s="187" t="s">
        <v>331</v>
      </c>
      <c r="J24" s="187" t="s">
        <v>332</v>
      </c>
      <c r="K24" s="188" t="s">
        <v>319</v>
      </c>
      <c r="L24" s="188">
        <v>6</v>
      </c>
      <c r="M24" s="186">
        <v>5</v>
      </c>
      <c r="N24" s="186">
        <v>5</v>
      </c>
      <c r="O24" s="186">
        <v>7</v>
      </c>
      <c r="P24" s="186">
        <v>5</v>
      </c>
      <c r="Q24" s="186">
        <v>8</v>
      </c>
      <c r="R24" s="186">
        <v>9</v>
      </c>
      <c r="T24" s="169">
        <v>0</v>
      </c>
      <c r="U24" s="169"/>
      <c r="V24" s="169">
        <v>6</v>
      </c>
      <c r="W24" s="169">
        <v>8.5</v>
      </c>
      <c r="X24" s="172">
        <v>-2.5</v>
      </c>
      <c r="Z24" s="173">
        <v>6</v>
      </c>
      <c r="AA24" s="174">
        <v>5</v>
      </c>
      <c r="AB24" s="174">
        <v>4</v>
      </c>
      <c r="AC24" s="174">
        <v>5</v>
      </c>
      <c r="AD24" s="174">
        <v>5</v>
      </c>
      <c r="AE24" s="174">
        <v>7</v>
      </c>
      <c r="AF24" s="174">
        <v>8</v>
      </c>
      <c r="AH24" s="169">
        <v>0</v>
      </c>
      <c r="AI24" s="169"/>
      <c r="AJ24" s="169">
        <v>4.5</v>
      </c>
      <c r="AK24" s="169">
        <v>7.5</v>
      </c>
      <c r="AL24" s="172">
        <v>-3</v>
      </c>
      <c r="AM24" s="193"/>
      <c r="AN24" s="188">
        <v>1</v>
      </c>
      <c r="AO24" s="186">
        <v>2</v>
      </c>
      <c r="AP24" s="169">
        <v>2</v>
      </c>
      <c r="AQ24" s="169">
        <v>1</v>
      </c>
      <c r="AR24" s="186">
        <v>2</v>
      </c>
      <c r="AS24" s="186">
        <v>2</v>
      </c>
      <c r="AU24" s="169">
        <v>0</v>
      </c>
      <c r="AV24" s="169"/>
      <c r="AW24" s="169">
        <v>2</v>
      </c>
      <c r="AX24" s="169">
        <v>2</v>
      </c>
      <c r="AY24" s="172">
        <v>0</v>
      </c>
      <c r="AZ24" s="193"/>
      <c r="BA24" s="189">
        <v>0.50980392156862742</v>
      </c>
      <c r="BB24" s="190">
        <v>14.96078431372549</v>
      </c>
      <c r="BC24" s="190">
        <v>38.490196078431374</v>
      </c>
      <c r="BD24" s="190">
        <v>4.6274509803921573</v>
      </c>
      <c r="BE24" s="190">
        <v>0.11764705882352941</v>
      </c>
      <c r="BF24" s="190">
        <v>38.490196078431374</v>
      </c>
      <c r="BG24" s="190">
        <v>0.70588235294117652</v>
      </c>
      <c r="BH24" s="190">
        <v>5.8823529411764705E-2</v>
      </c>
      <c r="BI24" s="195"/>
      <c r="BJ24" s="189">
        <v>0.17892054907454549</v>
      </c>
      <c r="BK24" s="190">
        <v>1.2030542287912649</v>
      </c>
      <c r="BL24" s="190">
        <v>1.5964892901196628</v>
      </c>
      <c r="BM24" s="190">
        <v>0.750311720636056</v>
      </c>
      <c r="BN24" s="190">
        <v>4.8304679574555046E-2</v>
      </c>
      <c r="BO24" s="190">
        <v>1.5964892901196628</v>
      </c>
      <c r="BP24" s="190">
        <v>0.2319490765206822</v>
      </c>
      <c r="BQ24" s="190">
        <v>2.4823583725032145E-2</v>
      </c>
      <c r="BR24" s="197"/>
      <c r="BS24" s="190">
        <v>0</v>
      </c>
      <c r="BT24" s="190"/>
      <c r="BU24" s="190">
        <v>0.75929744425617307</v>
      </c>
      <c r="BV24" s="190">
        <v>0.24667233334138849</v>
      </c>
      <c r="BW24" s="191">
        <v>0.51262511091478458</v>
      </c>
      <c r="BX24" s="199"/>
      <c r="BY24" s="178">
        <v>3.25</v>
      </c>
      <c r="BZ24" s="179">
        <v>4.25</v>
      </c>
      <c r="CA24" s="179">
        <v>1.25</v>
      </c>
      <c r="CB24" s="179">
        <v>1.3333333333333333</v>
      </c>
      <c r="CC24" s="179">
        <v>3.8333333333333335</v>
      </c>
      <c r="CD24" s="179">
        <v>4</v>
      </c>
      <c r="CE24" s="179">
        <v>1</v>
      </c>
      <c r="CF24" s="179">
        <v>1.5</v>
      </c>
      <c r="CG24" s="179"/>
      <c r="CH24" s="180">
        <v>3.75</v>
      </c>
      <c r="CI24" s="180">
        <v>1.2916666666666665</v>
      </c>
      <c r="CJ24" s="181">
        <v>2.4583333333333335</v>
      </c>
      <c r="CK24" s="180">
        <v>3.916666666666667</v>
      </c>
      <c r="CL24" s="180">
        <v>1.25</v>
      </c>
      <c r="CM24" s="181">
        <v>2.666666666666667</v>
      </c>
      <c r="CO24" s="178">
        <v>3.0833333333333335</v>
      </c>
      <c r="CP24" s="179">
        <v>2.3333333333333335</v>
      </c>
      <c r="CQ24" s="179">
        <v>2.1666666666666665</v>
      </c>
      <c r="CR24" s="179">
        <v>2.25</v>
      </c>
      <c r="CS24" s="182">
        <v>2.7083333333333335</v>
      </c>
      <c r="CT24" s="182">
        <v>2.208333333333333</v>
      </c>
      <c r="CU24" s="183">
        <v>0.50000000000000044</v>
      </c>
      <c r="CV24" s="169"/>
      <c r="CW24" s="185">
        <f t="shared" si="0"/>
        <v>0</v>
      </c>
      <c r="CX24" s="184">
        <f t="shared" si="1"/>
        <v>0</v>
      </c>
      <c r="CY24" s="183">
        <f t="shared" si="12"/>
        <v>0</v>
      </c>
      <c r="CZ24" s="184">
        <f t="shared" si="2"/>
        <v>0</v>
      </c>
      <c r="DA24" s="184">
        <f t="shared" si="3"/>
        <v>0</v>
      </c>
      <c r="DB24" s="183">
        <f t="shared" si="13"/>
        <v>0</v>
      </c>
      <c r="DC24" s="264">
        <f t="shared" si="14"/>
        <v>0</v>
      </c>
      <c r="DD24" s="184">
        <f t="shared" si="4"/>
        <v>0</v>
      </c>
      <c r="DE24" s="184">
        <f t="shared" si="5"/>
        <v>0</v>
      </c>
      <c r="DF24" s="184">
        <f t="shared" si="6"/>
        <v>0</v>
      </c>
      <c r="DG24" s="184">
        <f t="shared" si="7"/>
        <v>0</v>
      </c>
      <c r="DH24" s="183">
        <f t="shared" si="15"/>
        <v>0</v>
      </c>
      <c r="DI24" s="184">
        <f t="shared" si="8"/>
        <v>0</v>
      </c>
      <c r="DJ24" s="184">
        <f t="shared" si="9"/>
        <v>0</v>
      </c>
      <c r="DK24" s="184">
        <f t="shared" si="10"/>
        <v>0</v>
      </c>
      <c r="DL24" s="184">
        <f t="shared" si="11"/>
        <v>0</v>
      </c>
      <c r="DM24" s="183">
        <f t="shared" si="16"/>
        <v>0</v>
      </c>
      <c r="DN24" s="264">
        <f t="shared" si="17"/>
        <v>0</v>
      </c>
      <c r="DO24" s="184"/>
      <c r="DP24" s="185">
        <v>0</v>
      </c>
      <c r="DQ24" s="184">
        <v>0</v>
      </c>
      <c r="DR24" s="184">
        <v>0</v>
      </c>
      <c r="DS24" s="184">
        <v>0</v>
      </c>
      <c r="DT24" s="184">
        <v>0</v>
      </c>
      <c r="DU24" s="184">
        <v>0</v>
      </c>
      <c r="DV24" s="184">
        <v>0</v>
      </c>
      <c r="DW24" s="184">
        <v>0</v>
      </c>
      <c r="DX24" s="184">
        <v>0</v>
      </c>
      <c r="DY24" s="184">
        <v>0</v>
      </c>
      <c r="DZ24" s="184">
        <v>0</v>
      </c>
      <c r="EA24" s="184">
        <v>0</v>
      </c>
      <c r="EC24" s="174">
        <v>20</v>
      </c>
      <c r="ED24" s="174">
        <v>0</v>
      </c>
      <c r="EE24" s="174">
        <v>0</v>
      </c>
      <c r="EF24" s="174">
        <v>0</v>
      </c>
      <c r="EG24" s="174">
        <v>0</v>
      </c>
      <c r="EH24" s="174">
        <v>20</v>
      </c>
      <c r="EI24" s="174">
        <v>0</v>
      </c>
      <c r="EJ24" s="174">
        <v>0</v>
      </c>
      <c r="EK24" s="174">
        <v>0</v>
      </c>
      <c r="EL24" s="174">
        <v>0</v>
      </c>
      <c r="EM24" s="174"/>
      <c r="EN24" s="174">
        <v>20</v>
      </c>
      <c r="EO24" s="174">
        <v>0</v>
      </c>
      <c r="EP24" s="174">
        <v>0</v>
      </c>
      <c r="EQ24" s="174">
        <v>20</v>
      </c>
      <c r="ER24" s="174">
        <v>0</v>
      </c>
      <c r="ES24" s="174">
        <v>0</v>
      </c>
      <c r="ET24" s="174">
        <v>20</v>
      </c>
      <c r="EU24" s="174">
        <v>0</v>
      </c>
      <c r="EV24" s="174">
        <v>0</v>
      </c>
      <c r="EW24" s="174">
        <v>20</v>
      </c>
      <c r="EX24" s="174">
        <v>0</v>
      </c>
      <c r="EY24" s="174">
        <v>0</v>
      </c>
      <c r="EZ24" s="174"/>
      <c r="FA24" s="174">
        <v>20</v>
      </c>
      <c r="FB24" s="174">
        <v>0</v>
      </c>
      <c r="FC24" s="174">
        <v>0</v>
      </c>
      <c r="FD24" s="174">
        <v>20</v>
      </c>
      <c r="FE24" s="174">
        <v>0</v>
      </c>
      <c r="FF24" s="174">
        <v>0</v>
      </c>
      <c r="FG24" s="174">
        <v>20</v>
      </c>
      <c r="FH24" s="174">
        <v>0</v>
      </c>
      <c r="FI24" s="174">
        <v>0</v>
      </c>
      <c r="FJ24" s="174">
        <v>20</v>
      </c>
      <c r="FK24" s="174">
        <v>0</v>
      </c>
      <c r="FL24" s="174">
        <v>0</v>
      </c>
    </row>
    <row r="25" spans="1:168" s="186" customFormat="1">
      <c r="A25" s="186">
        <v>23</v>
      </c>
      <c r="B25" s="186">
        <v>45</v>
      </c>
      <c r="C25" s="187" t="s">
        <v>490</v>
      </c>
      <c r="D25" s="187" t="s">
        <v>477</v>
      </c>
      <c r="E25" s="187" t="s">
        <v>333</v>
      </c>
      <c r="F25" s="187" t="s">
        <v>334</v>
      </c>
      <c r="G25" s="187" t="s">
        <v>335</v>
      </c>
      <c r="H25" s="187" t="s">
        <v>333</v>
      </c>
      <c r="I25" s="187" t="s">
        <v>336</v>
      </c>
      <c r="J25" s="187" t="s">
        <v>93</v>
      </c>
      <c r="K25" s="188" t="s">
        <v>320</v>
      </c>
      <c r="L25" s="188">
        <v>4</v>
      </c>
      <c r="M25" s="186">
        <v>7</v>
      </c>
      <c r="N25" s="186">
        <v>6</v>
      </c>
      <c r="O25" s="186">
        <v>7</v>
      </c>
      <c r="P25" s="186">
        <v>7</v>
      </c>
      <c r="Q25" s="186">
        <v>7</v>
      </c>
      <c r="R25" s="186">
        <v>8</v>
      </c>
      <c r="T25" s="169">
        <v>0</v>
      </c>
      <c r="U25" s="169"/>
      <c r="V25" s="169">
        <v>6.5</v>
      </c>
      <c r="W25" s="169">
        <v>7.5</v>
      </c>
      <c r="X25" s="172">
        <v>-1</v>
      </c>
      <c r="Z25" s="173">
        <v>3</v>
      </c>
      <c r="AA25" s="174">
        <v>5</v>
      </c>
      <c r="AB25" s="174">
        <v>5</v>
      </c>
      <c r="AC25" s="174">
        <v>6</v>
      </c>
      <c r="AD25" s="174">
        <v>5</v>
      </c>
      <c r="AE25" s="174">
        <v>6</v>
      </c>
      <c r="AF25" s="174">
        <v>7</v>
      </c>
      <c r="AH25" s="169">
        <v>0</v>
      </c>
      <c r="AI25" s="169"/>
      <c r="AJ25" s="169">
        <v>5.5</v>
      </c>
      <c r="AK25" s="169">
        <v>6.5</v>
      </c>
      <c r="AL25" s="172">
        <v>-1</v>
      </c>
      <c r="AM25" s="193"/>
      <c r="AN25" s="188">
        <v>1</v>
      </c>
      <c r="AO25" s="186">
        <v>2</v>
      </c>
      <c r="AP25" s="169">
        <v>2</v>
      </c>
      <c r="AQ25" s="169">
        <v>1</v>
      </c>
      <c r="AR25" s="186">
        <v>2</v>
      </c>
      <c r="AS25" s="186">
        <v>2</v>
      </c>
      <c r="AU25" s="169">
        <v>0</v>
      </c>
      <c r="AV25" s="169"/>
      <c r="AW25" s="169">
        <v>2</v>
      </c>
      <c r="AX25" s="169">
        <v>2</v>
      </c>
      <c r="AY25" s="172">
        <v>0</v>
      </c>
      <c r="AZ25" s="193"/>
      <c r="BA25" s="189">
        <v>6.0588235294117645</v>
      </c>
      <c r="BB25" s="190">
        <v>59.137254901960787</v>
      </c>
      <c r="BC25" s="190">
        <v>1.2549019607843137</v>
      </c>
      <c r="BD25" s="190">
        <v>9.9411764705882355</v>
      </c>
      <c r="BE25" s="190">
        <v>2.784313725490196</v>
      </c>
      <c r="BF25" s="190">
        <v>1.2549019607843137</v>
      </c>
      <c r="BG25" s="190">
        <v>0.92156862745098034</v>
      </c>
      <c r="BH25" s="190">
        <v>0.39215686274509803</v>
      </c>
      <c r="BI25" s="195"/>
      <c r="BJ25" s="189">
        <v>0.84873232466935089</v>
      </c>
      <c r="BK25" s="190">
        <v>1.7791435998845491</v>
      </c>
      <c r="BL25" s="190">
        <v>0.35312766425567532</v>
      </c>
      <c r="BM25" s="190">
        <v>1.0390640228396424</v>
      </c>
      <c r="BN25" s="190">
        <v>0.57798713290983739</v>
      </c>
      <c r="BO25" s="190">
        <v>0.35312766425567532</v>
      </c>
      <c r="BP25" s="190">
        <v>0.28365589959455845</v>
      </c>
      <c r="BQ25" s="190">
        <v>0.14368817262113889</v>
      </c>
      <c r="BR25" s="197"/>
      <c r="BS25" s="190">
        <v>0</v>
      </c>
      <c r="BT25" s="190"/>
      <c r="BU25" s="190">
        <v>1.1375278639163204</v>
      </c>
      <c r="BV25" s="190">
        <v>0.364311831208189</v>
      </c>
      <c r="BW25" s="191">
        <v>0.77321603270813144</v>
      </c>
      <c r="BX25" s="199"/>
      <c r="BY25" s="178">
        <v>4.166666666666667</v>
      </c>
      <c r="BZ25" s="179">
        <v>3.5833333333333335</v>
      </c>
      <c r="CA25" s="179">
        <v>1.5833333333333333</v>
      </c>
      <c r="CB25" s="179">
        <v>2.8333333333333335</v>
      </c>
      <c r="CC25" s="179">
        <v>3.5</v>
      </c>
      <c r="CD25" s="179">
        <v>4.583333333333333</v>
      </c>
      <c r="CE25" s="179">
        <v>2.25</v>
      </c>
      <c r="CF25" s="179">
        <v>1.5</v>
      </c>
      <c r="CG25" s="179"/>
      <c r="CH25" s="180">
        <v>3.875</v>
      </c>
      <c r="CI25" s="180">
        <v>2.2083333333333335</v>
      </c>
      <c r="CJ25" s="181">
        <v>1.6666666666666665</v>
      </c>
      <c r="CK25" s="180">
        <v>4.0416666666666661</v>
      </c>
      <c r="CL25" s="180">
        <v>1.875</v>
      </c>
      <c r="CM25" s="181">
        <v>2.1666666666666661</v>
      </c>
      <c r="CO25" s="178">
        <v>2.9166666666666665</v>
      </c>
      <c r="CP25" s="179">
        <v>3.4166666666666665</v>
      </c>
      <c r="CQ25" s="179">
        <v>2.5833333333333335</v>
      </c>
      <c r="CR25" s="179">
        <v>3.5833333333333335</v>
      </c>
      <c r="CS25" s="182">
        <v>3.1666666666666665</v>
      </c>
      <c r="CT25" s="182">
        <v>3.0833333333333335</v>
      </c>
      <c r="CU25" s="183">
        <v>8.3333333333333037E-2</v>
      </c>
      <c r="CV25" s="169"/>
      <c r="CW25" s="185">
        <f t="shared" si="0"/>
        <v>0</v>
      </c>
      <c r="CX25" s="184">
        <f t="shared" si="1"/>
        <v>0</v>
      </c>
      <c r="CY25" s="183">
        <f t="shared" si="12"/>
        <v>0</v>
      </c>
      <c r="CZ25" s="184">
        <f t="shared" si="2"/>
        <v>0</v>
      </c>
      <c r="DA25" s="184">
        <f t="shared" si="3"/>
        <v>0</v>
      </c>
      <c r="DB25" s="183">
        <f t="shared" si="13"/>
        <v>0</v>
      </c>
      <c r="DC25" s="264">
        <f t="shared" si="14"/>
        <v>0</v>
      </c>
      <c r="DD25" s="184">
        <f t="shared" si="4"/>
        <v>0</v>
      </c>
      <c r="DE25" s="184">
        <f t="shared" si="5"/>
        <v>0</v>
      </c>
      <c r="DF25" s="184">
        <f t="shared" si="6"/>
        <v>0</v>
      </c>
      <c r="DG25" s="184">
        <f t="shared" si="7"/>
        <v>0</v>
      </c>
      <c r="DH25" s="183">
        <f t="shared" si="15"/>
        <v>0</v>
      </c>
      <c r="DI25" s="184">
        <f t="shared" si="8"/>
        <v>0</v>
      </c>
      <c r="DJ25" s="184">
        <f t="shared" si="9"/>
        <v>0</v>
      </c>
      <c r="DK25" s="184">
        <f t="shared" si="10"/>
        <v>0</v>
      </c>
      <c r="DL25" s="184">
        <f t="shared" si="11"/>
        <v>0</v>
      </c>
      <c r="DM25" s="183">
        <f t="shared" si="16"/>
        <v>0</v>
      </c>
      <c r="DN25" s="264">
        <f t="shared" si="17"/>
        <v>0</v>
      </c>
      <c r="DO25" s="184"/>
      <c r="DP25" s="185">
        <v>0</v>
      </c>
      <c r="DQ25" s="184">
        <v>0</v>
      </c>
      <c r="DR25" s="184">
        <v>0</v>
      </c>
      <c r="DS25" s="184">
        <v>0</v>
      </c>
      <c r="DT25" s="184">
        <v>0</v>
      </c>
      <c r="DU25" s="184">
        <v>0</v>
      </c>
      <c r="DV25" s="184">
        <v>0</v>
      </c>
      <c r="DW25" s="184">
        <v>0</v>
      </c>
      <c r="DX25" s="184">
        <v>0</v>
      </c>
      <c r="DY25" s="184">
        <v>0</v>
      </c>
      <c r="DZ25" s="184">
        <v>0</v>
      </c>
      <c r="EA25" s="184">
        <v>0</v>
      </c>
      <c r="EC25" s="174">
        <v>20</v>
      </c>
      <c r="ED25" s="174">
        <v>0</v>
      </c>
      <c r="EE25" s="174">
        <v>0</v>
      </c>
      <c r="EF25" s="174">
        <v>0</v>
      </c>
      <c r="EG25" s="174">
        <v>0</v>
      </c>
      <c r="EH25" s="174">
        <v>20</v>
      </c>
      <c r="EI25" s="174">
        <v>0</v>
      </c>
      <c r="EJ25" s="174">
        <v>0</v>
      </c>
      <c r="EK25" s="174">
        <v>0</v>
      </c>
      <c r="EL25" s="174">
        <v>0</v>
      </c>
      <c r="EM25" s="174"/>
      <c r="EN25" s="174">
        <v>20</v>
      </c>
      <c r="EO25" s="174">
        <v>0</v>
      </c>
      <c r="EP25" s="174">
        <v>0</v>
      </c>
      <c r="EQ25" s="174">
        <v>20</v>
      </c>
      <c r="ER25" s="174">
        <v>0</v>
      </c>
      <c r="ES25" s="174">
        <v>0</v>
      </c>
      <c r="ET25" s="174">
        <v>20</v>
      </c>
      <c r="EU25" s="174">
        <v>0</v>
      </c>
      <c r="EV25" s="174">
        <v>0</v>
      </c>
      <c r="EW25" s="174">
        <v>20</v>
      </c>
      <c r="EX25" s="174">
        <v>0</v>
      </c>
      <c r="EY25" s="174">
        <v>0</v>
      </c>
      <c r="EZ25" s="174"/>
      <c r="FA25" s="174">
        <v>20</v>
      </c>
      <c r="FB25" s="174">
        <v>0</v>
      </c>
      <c r="FC25" s="174">
        <v>0</v>
      </c>
      <c r="FD25" s="174">
        <v>20</v>
      </c>
      <c r="FE25" s="174">
        <v>0</v>
      </c>
      <c r="FF25" s="174">
        <v>0</v>
      </c>
      <c r="FG25" s="174">
        <v>20</v>
      </c>
      <c r="FH25" s="174">
        <v>0</v>
      </c>
      <c r="FI25" s="174">
        <v>0</v>
      </c>
      <c r="FJ25" s="174">
        <v>20</v>
      </c>
      <c r="FK25" s="174">
        <v>0</v>
      </c>
      <c r="FL25" s="174">
        <v>0</v>
      </c>
    </row>
    <row r="26" spans="1:168" s="202" customFormat="1" ht="14" thickBot="1">
      <c r="A26" s="202">
        <v>24</v>
      </c>
      <c r="B26" s="202">
        <v>47</v>
      </c>
      <c r="C26" s="202" t="s">
        <v>504</v>
      </c>
      <c r="D26" s="203" t="s">
        <v>577</v>
      </c>
      <c r="E26" s="203" t="s">
        <v>256</v>
      </c>
      <c r="F26" s="203" t="s">
        <v>599</v>
      </c>
      <c r="G26" s="203" t="s">
        <v>402</v>
      </c>
      <c r="H26" s="203" t="s">
        <v>257</v>
      </c>
      <c r="I26" s="203" t="s">
        <v>258</v>
      </c>
      <c r="J26" s="203" t="s">
        <v>259</v>
      </c>
      <c r="K26" s="204" t="s">
        <v>224</v>
      </c>
      <c r="L26" s="204">
        <v>6</v>
      </c>
      <c r="M26" s="202">
        <v>5</v>
      </c>
      <c r="N26" s="202">
        <v>4</v>
      </c>
      <c r="O26" s="202">
        <v>5</v>
      </c>
      <c r="P26" s="202">
        <v>5</v>
      </c>
      <c r="Q26" s="202">
        <v>3</v>
      </c>
      <c r="R26" s="202">
        <v>4</v>
      </c>
      <c r="T26" s="205">
        <v>0</v>
      </c>
      <c r="U26" s="205"/>
      <c r="V26" s="205">
        <v>4.5</v>
      </c>
      <c r="W26" s="205">
        <v>3.5</v>
      </c>
      <c r="X26" s="206">
        <v>1</v>
      </c>
      <c r="Z26" s="207">
        <v>6</v>
      </c>
      <c r="AA26" s="205">
        <v>4</v>
      </c>
      <c r="AB26" s="205">
        <v>4</v>
      </c>
      <c r="AC26" s="205">
        <v>5</v>
      </c>
      <c r="AD26" s="205">
        <v>4</v>
      </c>
      <c r="AE26" s="205">
        <v>3</v>
      </c>
      <c r="AF26" s="205">
        <v>4</v>
      </c>
      <c r="AH26" s="205">
        <v>0</v>
      </c>
      <c r="AI26" s="205"/>
      <c r="AJ26" s="205">
        <v>4.5</v>
      </c>
      <c r="AK26" s="205">
        <v>3.5</v>
      </c>
      <c r="AL26" s="206">
        <v>1</v>
      </c>
      <c r="AM26" s="208"/>
      <c r="AN26" s="204">
        <v>2</v>
      </c>
      <c r="AO26" s="202">
        <v>1</v>
      </c>
      <c r="AP26" s="205">
        <v>1</v>
      </c>
      <c r="AQ26" s="205">
        <v>2</v>
      </c>
      <c r="AR26" s="202">
        <v>1</v>
      </c>
      <c r="AS26" s="202">
        <v>1</v>
      </c>
      <c r="AU26" s="205">
        <v>0</v>
      </c>
      <c r="AV26" s="205"/>
      <c r="AW26" s="205">
        <v>1</v>
      </c>
      <c r="AX26" s="205">
        <v>1</v>
      </c>
      <c r="AY26" s="206">
        <v>0</v>
      </c>
      <c r="AZ26" s="208"/>
      <c r="BA26" s="209">
        <v>46.549019607843135</v>
      </c>
      <c r="BB26" s="210">
        <v>14.96078431372549</v>
      </c>
      <c r="BC26" s="210">
        <v>47.03921568627451</v>
      </c>
      <c r="BD26" s="210">
        <v>97.235294117647058</v>
      </c>
      <c r="BE26" s="210">
        <v>10.411764705882353</v>
      </c>
      <c r="BF26" s="210">
        <v>47.03921568627451</v>
      </c>
      <c r="BG26" s="210">
        <v>20.294117647058822</v>
      </c>
      <c r="BH26" s="210">
        <v>7.3725490196078427</v>
      </c>
      <c r="BI26" s="211"/>
      <c r="BJ26" s="209">
        <v>1.677141566840346</v>
      </c>
      <c r="BK26" s="210">
        <v>1.2030542287912649</v>
      </c>
      <c r="BL26" s="210">
        <v>1.6815959082665961</v>
      </c>
      <c r="BM26" s="210">
        <v>1.9922675497693094</v>
      </c>
      <c r="BN26" s="210">
        <v>1.0573528085519521</v>
      </c>
      <c r="BO26" s="210">
        <v>1.6815959082665961</v>
      </c>
      <c r="BP26" s="210">
        <v>1.3282596491548917</v>
      </c>
      <c r="BQ26" s="210">
        <v>0.92285769892708747</v>
      </c>
      <c r="BR26" s="212"/>
      <c r="BS26" s="210">
        <v>0</v>
      </c>
      <c r="BT26" s="210"/>
      <c r="BU26" s="210">
        <v>2.0360179740619673</v>
      </c>
      <c r="BV26" s="210">
        <v>1.4573771965239053</v>
      </c>
      <c r="BW26" s="213">
        <v>0.57864077753806198</v>
      </c>
      <c r="BX26" s="214"/>
      <c r="BY26" s="215">
        <v>3.3333333333333335</v>
      </c>
      <c r="BZ26" s="216">
        <v>2.5</v>
      </c>
      <c r="CA26" s="216">
        <v>1.9166666666666667</v>
      </c>
      <c r="CB26" s="216">
        <v>1.5833333333333333</v>
      </c>
      <c r="CC26" s="216">
        <v>3.25</v>
      </c>
      <c r="CD26" s="216">
        <v>2.9166666666666665</v>
      </c>
      <c r="CE26" s="216">
        <v>2.75</v>
      </c>
      <c r="CF26" s="216">
        <v>2.1666666666666665</v>
      </c>
      <c r="CG26" s="216"/>
      <c r="CH26" s="217">
        <v>2.916666666666667</v>
      </c>
      <c r="CI26" s="217">
        <v>1.75</v>
      </c>
      <c r="CJ26" s="218">
        <v>1.166666666666667</v>
      </c>
      <c r="CK26" s="217">
        <v>3.083333333333333</v>
      </c>
      <c r="CL26" s="217">
        <v>2.458333333333333</v>
      </c>
      <c r="CM26" s="218">
        <v>0.625</v>
      </c>
      <c r="CO26" s="215">
        <v>2.4166666666666665</v>
      </c>
      <c r="CP26" s="216">
        <v>3</v>
      </c>
      <c r="CQ26" s="216">
        <v>2.1666666666666665</v>
      </c>
      <c r="CR26" s="216">
        <v>2.0833333333333335</v>
      </c>
      <c r="CS26" s="217">
        <v>2.708333333333333</v>
      </c>
      <c r="CT26" s="217">
        <v>2.125</v>
      </c>
      <c r="CU26" s="218">
        <v>0.58333333333333304</v>
      </c>
      <c r="CV26" s="205"/>
      <c r="CW26" s="215">
        <f t="shared" si="0"/>
        <v>0</v>
      </c>
      <c r="CX26" s="216">
        <f t="shared" si="1"/>
        <v>0</v>
      </c>
      <c r="CY26" s="218">
        <f t="shared" si="12"/>
        <v>0</v>
      </c>
      <c r="CZ26" s="216">
        <f t="shared" si="2"/>
        <v>0</v>
      </c>
      <c r="DA26" s="216">
        <f t="shared" si="3"/>
        <v>0</v>
      </c>
      <c r="DB26" s="218">
        <f t="shared" si="13"/>
        <v>0</v>
      </c>
      <c r="DC26" s="265">
        <f t="shared" si="14"/>
        <v>0</v>
      </c>
      <c r="DD26" s="216">
        <f t="shared" si="4"/>
        <v>0</v>
      </c>
      <c r="DE26" s="216">
        <f t="shared" si="5"/>
        <v>0</v>
      </c>
      <c r="DF26" s="216">
        <f t="shared" si="6"/>
        <v>0</v>
      </c>
      <c r="DG26" s="216">
        <f t="shared" si="7"/>
        <v>0</v>
      </c>
      <c r="DH26" s="218">
        <f t="shared" si="15"/>
        <v>0</v>
      </c>
      <c r="DI26" s="216">
        <f t="shared" si="8"/>
        <v>0</v>
      </c>
      <c r="DJ26" s="216">
        <f t="shared" si="9"/>
        <v>0</v>
      </c>
      <c r="DK26" s="216">
        <f t="shared" si="10"/>
        <v>0</v>
      </c>
      <c r="DL26" s="216">
        <f t="shared" si="11"/>
        <v>0</v>
      </c>
      <c r="DM26" s="218">
        <f t="shared" si="16"/>
        <v>0</v>
      </c>
      <c r="DN26" s="265">
        <f t="shared" si="17"/>
        <v>0</v>
      </c>
      <c r="DO26" s="216"/>
      <c r="DP26" s="215">
        <v>0</v>
      </c>
      <c r="DQ26" s="216">
        <v>0</v>
      </c>
      <c r="DR26" s="216">
        <v>0</v>
      </c>
      <c r="DS26" s="216">
        <v>0</v>
      </c>
      <c r="DT26" s="216">
        <v>0</v>
      </c>
      <c r="DU26" s="216">
        <v>0</v>
      </c>
      <c r="DV26" s="216">
        <v>0</v>
      </c>
      <c r="DW26" s="216">
        <v>0</v>
      </c>
      <c r="DX26" s="216">
        <v>0</v>
      </c>
      <c r="DY26" s="216">
        <v>0</v>
      </c>
      <c r="DZ26" s="216">
        <v>0</v>
      </c>
      <c r="EA26" s="216">
        <v>0</v>
      </c>
      <c r="EC26" s="205">
        <v>20</v>
      </c>
      <c r="ED26" s="205">
        <v>0</v>
      </c>
      <c r="EE26" s="205">
        <v>0</v>
      </c>
      <c r="EF26" s="205">
        <v>0</v>
      </c>
      <c r="EG26" s="205">
        <v>0</v>
      </c>
      <c r="EH26" s="205">
        <v>20</v>
      </c>
      <c r="EI26" s="205">
        <v>0</v>
      </c>
      <c r="EJ26" s="205">
        <v>0</v>
      </c>
      <c r="EK26" s="205">
        <v>0</v>
      </c>
      <c r="EL26" s="205">
        <v>0</v>
      </c>
      <c r="EM26" s="205"/>
      <c r="EN26" s="205">
        <v>20</v>
      </c>
      <c r="EO26" s="205">
        <v>0</v>
      </c>
      <c r="EP26" s="205">
        <v>0</v>
      </c>
      <c r="EQ26" s="205">
        <v>20</v>
      </c>
      <c r="ER26" s="205">
        <v>0</v>
      </c>
      <c r="ES26" s="205">
        <v>0</v>
      </c>
      <c r="ET26" s="205">
        <v>20</v>
      </c>
      <c r="EU26" s="205">
        <v>0</v>
      </c>
      <c r="EV26" s="205">
        <v>0</v>
      </c>
      <c r="EW26" s="205">
        <v>20</v>
      </c>
      <c r="EX26" s="205">
        <v>0</v>
      </c>
      <c r="EY26" s="205">
        <v>0</v>
      </c>
      <c r="EZ26" s="205"/>
      <c r="FA26" s="205">
        <v>20</v>
      </c>
      <c r="FB26" s="205">
        <v>0</v>
      </c>
      <c r="FC26" s="205">
        <v>0</v>
      </c>
      <c r="FD26" s="205">
        <v>20</v>
      </c>
      <c r="FE26" s="205">
        <v>0</v>
      </c>
      <c r="FF26" s="205">
        <v>0</v>
      </c>
      <c r="FG26" s="205">
        <v>20</v>
      </c>
      <c r="FH26" s="205">
        <v>0</v>
      </c>
      <c r="FI26" s="205">
        <v>0</v>
      </c>
      <c r="FJ26" s="205">
        <v>20</v>
      </c>
      <c r="FK26" s="205">
        <v>0</v>
      </c>
      <c r="FL26" s="205">
        <v>0</v>
      </c>
    </row>
    <row r="27" spans="1:168" s="6" customFormat="1">
      <c r="C27" s="6" t="s">
        <v>445</v>
      </c>
      <c r="D27" s="23">
        <f>COUNTIF(D3:D26,"for")</f>
        <v>0</v>
      </c>
      <c r="K27" s="27">
        <f>COUNTIF(K3:K26,"A")</f>
        <v>6</v>
      </c>
      <c r="L27" s="28">
        <f t="shared" ref="L27:R27" si="18">AVERAGE(L3:L26)</f>
        <v>4.208333333333333</v>
      </c>
      <c r="M27" s="6">
        <f t="shared" si="18"/>
        <v>6.125</v>
      </c>
      <c r="N27" s="6">
        <f t="shared" si="18"/>
        <v>5.541666666666667</v>
      </c>
      <c r="O27" s="6">
        <f t="shared" si="18"/>
        <v>6.708333333333333</v>
      </c>
      <c r="P27" s="6">
        <f t="shared" si="18"/>
        <v>6.125</v>
      </c>
      <c r="Q27" s="6">
        <f t="shared" si="18"/>
        <v>6.208333333333333</v>
      </c>
      <c r="R27" s="6">
        <f t="shared" si="18"/>
        <v>7.291666666666667</v>
      </c>
      <c r="T27" s="6">
        <f>AVERAGE(T3:T26)</f>
        <v>0</v>
      </c>
      <c r="V27" s="6">
        <f>AVERAGE(V3:V26)</f>
        <v>6.125</v>
      </c>
      <c r="W27" s="6">
        <f>AVERAGE(W3:W26)</f>
        <v>6.75</v>
      </c>
      <c r="X27" s="10">
        <f>AVERAGE(X3:X26)</f>
        <v>-0.625</v>
      </c>
      <c r="Z27" s="28">
        <f t="shared" ref="Z27:AF27" si="19">AVERAGE(Z3:Z26)</f>
        <v>4.041666666666667</v>
      </c>
      <c r="AA27" s="6">
        <f t="shared" si="19"/>
        <v>5.208333333333333</v>
      </c>
      <c r="AB27" s="6">
        <f t="shared" si="19"/>
        <v>5.25</v>
      </c>
      <c r="AC27" s="6">
        <f t="shared" si="19"/>
        <v>6.375</v>
      </c>
      <c r="AD27" s="6">
        <f t="shared" si="19"/>
        <v>5.208333333333333</v>
      </c>
      <c r="AE27" s="6">
        <f t="shared" si="19"/>
        <v>5.791666666666667</v>
      </c>
      <c r="AF27" s="6">
        <f t="shared" si="19"/>
        <v>6.916666666666667</v>
      </c>
      <c r="AH27" s="6">
        <f>AVERAGE(AH3:AH26)</f>
        <v>0</v>
      </c>
      <c r="AJ27" s="6">
        <f>AVERAGE(AJ3:AJ26)</f>
        <v>5.8125</v>
      </c>
      <c r="AK27" s="6">
        <f>AVERAGE(AK3:AK26)</f>
        <v>6.354166666666667</v>
      </c>
      <c r="AL27" s="10">
        <f>AVERAGE(AL3:AL26)</f>
        <v>-0.54166666666666663</v>
      </c>
      <c r="AN27" s="28">
        <f t="shared" ref="AN27:AS27" si="20">AVERAGE(AN3:AN26)</f>
        <v>1.9166666666666667</v>
      </c>
      <c r="AO27" s="6">
        <f t="shared" si="20"/>
        <v>1.9583333333333333</v>
      </c>
      <c r="AP27" s="6">
        <f t="shared" si="20"/>
        <v>2.0833333333333335</v>
      </c>
      <c r="AQ27" s="6">
        <f t="shared" si="20"/>
        <v>1.9166666666666667</v>
      </c>
      <c r="AR27" s="6">
        <f t="shared" si="20"/>
        <v>1.875</v>
      </c>
      <c r="AS27" s="6">
        <f t="shared" si="20"/>
        <v>1.9583333333333333</v>
      </c>
      <c r="AU27" s="6">
        <f>AVERAGE(AU3:AU26)</f>
        <v>0</v>
      </c>
      <c r="AW27" s="6">
        <f>AVERAGE(AW3:AW26)</f>
        <v>2.0208333333333335</v>
      </c>
      <c r="AX27" s="6">
        <f>AVERAGE(AX3:AX26)</f>
        <v>1.9166666666666667</v>
      </c>
      <c r="AY27" s="10">
        <f>AVERAGE(AY3:AY26)</f>
        <v>0.10416666666666667</v>
      </c>
      <c r="BA27" s="28"/>
      <c r="BJ27" s="28">
        <f t="shared" ref="BJ27:BQ27" si="21">AVERAGE(BJ3:BJ26)</f>
        <v>0.84673714981586434</v>
      </c>
      <c r="BK27" s="6">
        <f t="shared" si="21"/>
        <v>1.9544209296769033</v>
      </c>
      <c r="BL27" s="6">
        <f t="shared" si="21"/>
        <v>0.95426244387270931</v>
      </c>
      <c r="BM27" s="6">
        <f t="shared" si="21"/>
        <v>1.0102862156135919</v>
      </c>
      <c r="BN27" s="6">
        <f t="shared" si="21"/>
        <v>0.46083743383900422</v>
      </c>
      <c r="BO27" s="6">
        <f t="shared" si="21"/>
        <v>0.95426244387270931</v>
      </c>
      <c r="BP27" s="6">
        <f t="shared" si="21"/>
        <v>0.81066507223084072</v>
      </c>
      <c r="BQ27" s="6">
        <f t="shared" si="21"/>
        <v>0.40016057230061536</v>
      </c>
      <c r="BS27" s="6">
        <f>AVERAGE(BS3:BS26)</f>
        <v>0</v>
      </c>
      <c r="BU27" s="6">
        <f>AVERAGE(BU3:BU26)</f>
        <v>1.0845487836601029</v>
      </c>
      <c r="BV27" s="6">
        <f>AVERAGE(BV3:BV26)</f>
        <v>0.89740438250906429</v>
      </c>
      <c r="BW27" s="10">
        <f>AVERAGE(BW3:BW26)</f>
        <v>0.18714440115103848</v>
      </c>
      <c r="BY27" s="28">
        <f t="shared" ref="BY27:CF27" si="22">AVERAGE(BY3:BY26)</f>
        <v>4.2118055555555562</v>
      </c>
      <c r="BZ27" s="6">
        <f t="shared" si="22"/>
        <v>4.2881944444444455</v>
      </c>
      <c r="CA27" s="6">
        <f t="shared" si="22"/>
        <v>2.2881944444444442</v>
      </c>
      <c r="CB27" s="6">
        <f t="shared" si="22"/>
        <v>2.3229166666666665</v>
      </c>
      <c r="CC27" s="6">
        <f t="shared" si="22"/>
        <v>4.4548611111111107</v>
      </c>
      <c r="CD27" s="6">
        <f t="shared" si="22"/>
        <v>4.3333333333333348</v>
      </c>
      <c r="CE27" s="6">
        <f t="shared" si="22"/>
        <v>2.5034722222222223</v>
      </c>
      <c r="CF27" s="6">
        <f t="shared" si="22"/>
        <v>2.2499999999999996</v>
      </c>
      <c r="CH27" s="13">
        <f t="shared" ref="CH27:CM27" si="23">AVERAGE(CH3:CH26)</f>
        <v>4.2500000000000009</v>
      </c>
      <c r="CI27" s="13">
        <f t="shared" si="23"/>
        <v>2.3055555555555554</v>
      </c>
      <c r="CJ27" s="10">
        <f t="shared" si="23"/>
        <v>1.9444444444444444</v>
      </c>
      <c r="CK27" s="13">
        <f t="shared" si="23"/>
        <v>4.3940972222222223</v>
      </c>
      <c r="CL27" s="13">
        <f t="shared" si="23"/>
        <v>2.3767361111111112</v>
      </c>
      <c r="CM27" s="10">
        <f t="shared" si="23"/>
        <v>2.0173611111111112</v>
      </c>
      <c r="CN27" s="10"/>
      <c r="CO27" s="38">
        <f t="shared" ref="CO27:CU27" si="24">AVERAGE(CO3:CO26)</f>
        <v>3.2348484848484858</v>
      </c>
      <c r="CP27" s="10">
        <f t="shared" si="24"/>
        <v>3.1079545454545454</v>
      </c>
      <c r="CQ27" s="10">
        <f t="shared" si="24"/>
        <v>2.7411616161616159</v>
      </c>
      <c r="CR27" s="10">
        <f t="shared" si="24"/>
        <v>2.6183712121212128</v>
      </c>
      <c r="CS27" s="13">
        <f t="shared" si="24"/>
        <v>3.1714015151515151</v>
      </c>
      <c r="CT27" s="13">
        <f t="shared" si="24"/>
        <v>2.6797664141414139</v>
      </c>
      <c r="CU27" s="10">
        <f t="shared" si="24"/>
        <v>0.49163510101010105</v>
      </c>
      <c r="CV27" s="10"/>
      <c r="CW27" s="201">
        <f t="shared" ref="CW27:DL27" si="25">AVERAGE(CW3:CW26)</f>
        <v>0</v>
      </c>
      <c r="CX27" s="13">
        <f t="shared" si="25"/>
        <v>0</v>
      </c>
      <c r="CY27" s="10">
        <f t="shared" si="25"/>
        <v>0</v>
      </c>
      <c r="CZ27" s="13">
        <f t="shared" si="25"/>
        <v>0</v>
      </c>
      <c r="DA27" s="13">
        <f t="shared" si="25"/>
        <v>0</v>
      </c>
      <c r="DB27" s="10">
        <f t="shared" ref="DB27" si="26">AVERAGE(DB3:DB26)</f>
        <v>0</v>
      </c>
      <c r="DC27" s="266">
        <f t="shared" ref="DC27" si="27">AVERAGE(DC3:DC26)</f>
        <v>0</v>
      </c>
      <c r="DD27" s="13">
        <f t="shared" si="25"/>
        <v>1.323168455381339E-2</v>
      </c>
      <c r="DE27" s="13">
        <f t="shared" si="25"/>
        <v>0</v>
      </c>
      <c r="DF27" s="13">
        <f t="shared" si="25"/>
        <v>0</v>
      </c>
      <c r="DG27" s="13">
        <f t="shared" si="25"/>
        <v>0</v>
      </c>
      <c r="DH27" s="10">
        <f t="shared" si="25"/>
        <v>3.3079211384533474E-3</v>
      </c>
      <c r="DI27" s="13">
        <f t="shared" si="25"/>
        <v>0</v>
      </c>
      <c r="DJ27" s="13">
        <f t="shared" si="25"/>
        <v>0</v>
      </c>
      <c r="DK27" s="13">
        <f t="shared" si="25"/>
        <v>0</v>
      </c>
      <c r="DL27" s="13">
        <f t="shared" si="25"/>
        <v>0</v>
      </c>
      <c r="DM27" s="10">
        <f t="shared" ref="DM27" si="28">AVERAGE(DM3:DM26)</f>
        <v>0</v>
      </c>
      <c r="DN27" s="266">
        <f t="shared" ref="DN27" si="29">AVERAGE(DN3:DN26)</f>
        <v>3.3079211384533474E-3</v>
      </c>
      <c r="DP27" s="28">
        <f t="shared" ref="DP27:EA27" si="30">AVERAGE(DP3:DP26)</f>
        <v>0</v>
      </c>
      <c r="DQ27" s="6">
        <f t="shared" si="30"/>
        <v>0</v>
      </c>
      <c r="DR27" s="6">
        <f t="shared" si="30"/>
        <v>0</v>
      </c>
      <c r="DS27" s="6">
        <f t="shared" si="30"/>
        <v>0</v>
      </c>
      <c r="DT27" s="6">
        <f t="shared" si="30"/>
        <v>0.10416666666666667</v>
      </c>
      <c r="DU27" s="6">
        <f t="shared" si="30"/>
        <v>0</v>
      </c>
      <c r="DV27" s="6">
        <f t="shared" si="30"/>
        <v>0</v>
      </c>
      <c r="DW27" s="6">
        <f t="shared" si="30"/>
        <v>0</v>
      </c>
      <c r="DX27" s="6">
        <f t="shared" si="30"/>
        <v>0</v>
      </c>
      <c r="DY27" s="6">
        <f t="shared" si="30"/>
        <v>0</v>
      </c>
      <c r="DZ27" s="6">
        <f t="shared" si="30"/>
        <v>0</v>
      </c>
      <c r="EA27" s="6">
        <f t="shared" si="30"/>
        <v>0</v>
      </c>
    </row>
  </sheetData>
  <sortState ref="B3:FK26">
    <sortCondition ref="B3:B26"/>
  </sortState>
  <phoneticPr fontId="4" type="noConversion"/>
  <pageMargins left="0.75" right="0.75" top="1" bottom="1" header="0.5" footer="0.5"/>
  <pageSetup scale="70" fitToWidth="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K36"/>
  <sheetViews>
    <sheetView workbookViewId="0">
      <selection activeCell="B3" sqref="B3:I26"/>
    </sheetView>
  </sheetViews>
  <sheetFormatPr baseColWidth="10" defaultRowHeight="13" x14ac:dyDescent="0"/>
  <cols>
    <col min="1" max="1" width="4" style="5" customWidth="1"/>
    <col min="2" max="2" width="10.28515625" style="5" customWidth="1"/>
    <col min="3" max="3" width="6.28515625" style="5" customWidth="1"/>
    <col min="4" max="4" width="9.28515625" style="5" customWidth="1"/>
    <col min="5" max="5" width="9.140625" style="5" customWidth="1"/>
    <col min="6" max="6" width="9.85546875" style="5" customWidth="1"/>
    <col min="7" max="7" width="9.28515625" style="5" customWidth="1"/>
    <col min="8" max="8" width="10.5703125" style="5" customWidth="1"/>
    <col min="9" max="9" width="11" style="5" bestFit="1" customWidth="1"/>
    <col min="10" max="11" width="4.42578125" style="5" customWidth="1"/>
    <col min="12" max="12" width="6" style="5" customWidth="1"/>
    <col min="13" max="13" width="5.85546875" style="5" customWidth="1"/>
    <col min="14" max="14" width="6.5703125" style="5" customWidth="1"/>
    <col min="15" max="15" width="5.85546875" style="5" customWidth="1"/>
    <col min="16" max="16" width="6.85546875" style="5" customWidth="1"/>
    <col min="17" max="17" width="6.28515625" style="5" customWidth="1"/>
    <col min="18" max="18" width="2.7109375" style="5" customWidth="1"/>
    <col min="19" max="19" width="6.28515625" style="5" customWidth="1"/>
    <col min="20" max="20" width="3.28515625" style="5" customWidth="1"/>
    <col min="21" max="21" width="6.140625" style="5" customWidth="1"/>
    <col min="22" max="22" width="6" style="5" customWidth="1"/>
    <col min="23" max="23" width="7.7109375" style="5" customWidth="1"/>
    <col min="24" max="24" width="4.28515625" style="5" customWidth="1"/>
    <col min="25" max="25" width="4.140625" style="5" customWidth="1"/>
    <col min="26" max="26" width="5.85546875" style="5" customWidth="1"/>
    <col min="27" max="27" width="6.7109375" style="5" customWidth="1"/>
    <col min="28" max="28" width="6" style="5" customWidth="1"/>
    <col min="29" max="29" width="6.140625" style="5" customWidth="1"/>
    <col min="30" max="30" width="6.7109375" style="5" customWidth="1"/>
    <col min="31" max="31" width="6.42578125" style="5" customWidth="1"/>
    <col min="32" max="32" width="1.42578125" style="5" customWidth="1"/>
    <col min="33" max="33" width="6.28515625" style="5" customWidth="1"/>
    <col min="34" max="34" width="2.85546875" style="5" customWidth="1"/>
    <col min="35" max="35" width="6" style="5" customWidth="1"/>
    <col min="36" max="36" width="6.42578125" style="5" customWidth="1"/>
    <col min="37" max="37" width="7.85546875" style="5" customWidth="1"/>
    <col min="38" max="38" width="6.140625" style="5" customWidth="1"/>
    <col min="39" max="41" width="6.28515625" style="5" customWidth="1"/>
    <col min="42" max="42" width="6.140625" style="5" customWidth="1"/>
    <col min="43" max="43" width="6.42578125" style="5" customWidth="1"/>
    <col min="44" max="44" width="6.140625" style="5" customWidth="1"/>
    <col min="45" max="45" width="2.5703125" style="5" customWidth="1"/>
    <col min="46" max="46" width="6.85546875" style="5" customWidth="1"/>
    <col min="47" max="47" width="2.7109375" style="5" customWidth="1"/>
    <col min="48" max="48" width="5.85546875" style="5" customWidth="1"/>
    <col min="49" max="49" width="6.28515625" style="5" bestFit="1" customWidth="1"/>
    <col min="50" max="50" width="8.5703125" style="5" customWidth="1"/>
    <col min="51" max="51" width="3.42578125" style="5" customWidth="1"/>
    <col min="52" max="52" width="7.85546875" style="5" customWidth="1"/>
    <col min="53" max="53" width="7.140625" style="5" bestFit="1" customWidth="1"/>
    <col min="54" max="54" width="6.140625" style="5" bestFit="1" customWidth="1"/>
    <col min="55" max="55" width="6.7109375" style="5" customWidth="1"/>
    <col min="56" max="56" width="6.28515625" style="5" customWidth="1"/>
    <col min="57" max="57" width="7" style="5" customWidth="1"/>
    <col min="58" max="58" width="6.85546875" style="5" customWidth="1"/>
    <col min="59" max="59" width="6" style="5" customWidth="1"/>
    <col min="60" max="60" width="3" style="5" customWidth="1"/>
    <col min="61" max="61" width="5.5703125" style="5" customWidth="1"/>
    <col min="62" max="62" width="4.7109375" style="5" customWidth="1"/>
    <col min="63" max="63" width="6.28515625" style="5" customWidth="1"/>
    <col min="64" max="65" width="6.5703125" style="5" customWidth="1"/>
    <col min="66" max="66" width="5.85546875" style="5" customWidth="1"/>
    <col min="67" max="67" width="6.140625" style="5" customWidth="1"/>
    <col min="68" max="68" width="6.5703125" style="5" customWidth="1"/>
    <col min="69" max="69" width="2.28515625" style="5" customWidth="1"/>
    <col min="70" max="70" width="7" style="5" customWidth="1"/>
    <col min="71" max="71" width="6.140625" style="5" bestFit="1" customWidth="1"/>
    <col min="72" max="72" width="6.28515625" style="5" bestFit="1" customWidth="1"/>
    <col min="73" max="73" width="8.7109375" style="5" customWidth="1"/>
    <col min="74" max="74" width="3.140625" style="5" customWidth="1"/>
    <col min="75" max="75" width="2.42578125" style="5" customWidth="1"/>
    <col min="76" max="76" width="6.85546875" style="5" customWidth="1"/>
    <col min="77" max="77" width="7" style="5" customWidth="1"/>
    <col min="78" max="78" width="6.7109375" style="5" customWidth="1"/>
    <col min="79" max="79" width="6.85546875" style="5" customWidth="1"/>
    <col min="80" max="80" width="7" style="5" customWidth="1"/>
    <col min="81" max="81" width="6.85546875" style="5" customWidth="1"/>
    <col min="82" max="82" width="7" style="5" customWidth="1"/>
    <col min="83" max="83" width="7.140625" style="5" customWidth="1"/>
    <col min="84" max="84" width="2.5703125" style="5" customWidth="1"/>
    <col min="85" max="85" width="7" style="5" customWidth="1"/>
    <col min="86" max="86" width="6.85546875" style="5" customWidth="1"/>
    <col min="87" max="87" width="9.85546875" style="5" customWidth="1"/>
    <col min="88" max="88" width="8.140625" style="5" customWidth="1"/>
    <col min="89" max="89" width="7" style="5" customWidth="1"/>
    <col min="90" max="90" width="7.85546875" style="5" customWidth="1"/>
    <col min="91" max="91" width="2.85546875" style="5" customWidth="1"/>
    <col min="92" max="97" width="4.85546875" style="5" customWidth="1"/>
    <col min="98" max="98" width="10.7109375" style="5"/>
    <col min="99" max="99" width="6.28515625" style="5" customWidth="1"/>
    <col min="100" max="100" width="8.85546875" style="5" customWidth="1"/>
    <col min="101" max="101" width="8.5703125" style="5" customWidth="1"/>
    <col min="102" max="102" width="7" style="5" customWidth="1"/>
    <col min="103" max="103" width="8.140625" style="5" customWidth="1"/>
    <col min="104" max="104" width="7.85546875" style="5" customWidth="1"/>
    <col min="105" max="105" width="6.7109375" style="5" customWidth="1"/>
    <col min="106" max="106" width="8" style="5" customWidth="1"/>
    <col min="107" max="107" width="6.7109375" style="5" customWidth="1"/>
    <col min="108" max="108" width="6.5703125" style="5" customWidth="1"/>
    <col min="109" max="109" width="6.28515625" style="5" customWidth="1"/>
    <col min="110" max="110" width="6.42578125" style="5" customWidth="1"/>
    <col min="111" max="111" width="7.5703125" style="5" customWidth="1"/>
    <col min="112" max="112" width="6.85546875" style="5" customWidth="1"/>
    <col min="113" max="113" width="6.7109375" style="5" customWidth="1"/>
    <col min="114" max="114" width="6.140625" style="5" customWidth="1"/>
    <col min="115" max="115" width="6.7109375" style="5" customWidth="1"/>
    <col min="116" max="116" width="7.5703125" style="5" customWidth="1"/>
    <col min="117" max="117" width="8.28515625" style="5" customWidth="1"/>
    <col min="118" max="118" width="2.42578125" style="5" customWidth="1"/>
    <col min="119" max="167" width="10.7109375" style="5"/>
    <col min="168" max="168" width="6.85546875" style="5" customWidth="1"/>
    <col min="169" max="16384" width="10.7109375" style="5"/>
  </cols>
  <sheetData>
    <row r="1" spans="1:167">
      <c r="B1" s="5" t="s">
        <v>479</v>
      </c>
      <c r="J1" s="40" t="s">
        <v>272</v>
      </c>
      <c r="K1" s="40" t="s">
        <v>480</v>
      </c>
      <c r="Y1" s="24" t="s">
        <v>481</v>
      </c>
      <c r="AM1" s="40" t="s">
        <v>482</v>
      </c>
      <c r="AZ1" s="38" t="s">
        <v>235</v>
      </c>
      <c r="BA1" s="15"/>
      <c r="BB1" s="15"/>
      <c r="BC1" s="15"/>
      <c r="BD1" s="15"/>
      <c r="BE1" s="15"/>
      <c r="BF1" s="15"/>
      <c r="BG1" s="15"/>
      <c r="BI1" s="38" t="s">
        <v>451</v>
      </c>
      <c r="BK1" s="6" t="s">
        <v>450</v>
      </c>
      <c r="BL1" s="14"/>
      <c r="BX1" s="40" t="s">
        <v>483</v>
      </c>
      <c r="CN1" s="40" t="s">
        <v>491</v>
      </c>
      <c r="CT1" s="10"/>
      <c r="CU1" s="14"/>
      <c r="CV1" s="38" t="s">
        <v>13</v>
      </c>
      <c r="DB1" s="76" t="s">
        <v>16</v>
      </c>
      <c r="DM1" s="76" t="s">
        <v>15</v>
      </c>
      <c r="DN1" s="14"/>
      <c r="DO1" s="28" t="s">
        <v>474</v>
      </c>
      <c r="EB1" s="17" t="s">
        <v>415</v>
      </c>
      <c r="EC1" s="17" t="s">
        <v>416</v>
      </c>
      <c r="ED1" s="17" t="s">
        <v>225</v>
      </c>
      <c r="EE1" s="17" t="s">
        <v>225</v>
      </c>
      <c r="EF1" s="17" t="s">
        <v>225</v>
      </c>
      <c r="EG1" s="3" t="s">
        <v>417</v>
      </c>
      <c r="EH1" s="3" t="s">
        <v>418</v>
      </c>
      <c r="EI1" s="3" t="s">
        <v>225</v>
      </c>
      <c r="EJ1" s="3" t="s">
        <v>225</v>
      </c>
      <c r="EK1" s="3" t="s">
        <v>225</v>
      </c>
      <c r="EL1" s="3"/>
      <c r="EM1" s="3" t="s">
        <v>415</v>
      </c>
      <c r="EN1" s="3" t="s">
        <v>416</v>
      </c>
      <c r="EO1" s="3" t="s">
        <v>225</v>
      </c>
      <c r="EP1" s="3" t="s">
        <v>417</v>
      </c>
      <c r="EQ1" s="3" t="s">
        <v>418</v>
      </c>
      <c r="ER1" s="3" t="s">
        <v>225</v>
      </c>
      <c r="ES1" s="3" t="s">
        <v>415</v>
      </c>
      <c r="ET1" s="3" t="s">
        <v>416</v>
      </c>
      <c r="EU1" s="3" t="s">
        <v>225</v>
      </c>
      <c r="EV1" s="3" t="s">
        <v>417</v>
      </c>
      <c r="EW1" s="3" t="s">
        <v>418</v>
      </c>
      <c r="EX1" s="3" t="s">
        <v>225</v>
      </c>
      <c r="EY1" s="3"/>
      <c r="EZ1" s="3" t="s">
        <v>415</v>
      </c>
      <c r="FA1" s="3" t="s">
        <v>416</v>
      </c>
      <c r="FB1" s="3" t="s">
        <v>225</v>
      </c>
      <c r="FC1" s="3" t="s">
        <v>417</v>
      </c>
      <c r="FD1" s="3" t="s">
        <v>418</v>
      </c>
      <c r="FE1" s="3" t="s">
        <v>225</v>
      </c>
      <c r="FF1" s="3" t="s">
        <v>415</v>
      </c>
      <c r="FG1" s="3" t="s">
        <v>416</v>
      </c>
      <c r="FH1" s="3" t="s">
        <v>225</v>
      </c>
      <c r="FI1" s="3" t="s">
        <v>417</v>
      </c>
      <c r="FJ1" s="3" t="s">
        <v>418</v>
      </c>
      <c r="FK1" s="3" t="s">
        <v>225</v>
      </c>
    </row>
    <row r="2" spans="1:167" s="155" customFormat="1" ht="28" customHeight="1" thickBot="1">
      <c r="A2" s="155" t="s">
        <v>478</v>
      </c>
      <c r="B2" s="155" t="s">
        <v>475</v>
      </c>
      <c r="C2" s="155" t="s">
        <v>575</v>
      </c>
      <c r="D2" s="155" t="s">
        <v>607</v>
      </c>
      <c r="E2" s="155" t="s">
        <v>605</v>
      </c>
      <c r="F2" s="155" t="s">
        <v>606</v>
      </c>
      <c r="G2" s="155" t="s">
        <v>609</v>
      </c>
      <c r="H2" s="155" t="s">
        <v>610</v>
      </c>
      <c r="I2" s="155" t="s">
        <v>608</v>
      </c>
      <c r="J2" s="156" t="s">
        <v>273</v>
      </c>
      <c r="K2" s="156" t="s">
        <v>575</v>
      </c>
      <c r="L2" s="155" t="s">
        <v>607</v>
      </c>
      <c r="M2" s="155" t="s">
        <v>605</v>
      </c>
      <c r="N2" s="155" t="s">
        <v>606</v>
      </c>
      <c r="O2" s="155" t="s">
        <v>609</v>
      </c>
      <c r="P2" s="155" t="s">
        <v>610</v>
      </c>
      <c r="Q2" s="155" t="s">
        <v>608</v>
      </c>
      <c r="S2" s="157" t="s">
        <v>611</v>
      </c>
      <c r="T2" s="157"/>
      <c r="U2" s="157" t="s">
        <v>648</v>
      </c>
      <c r="V2" s="157" t="s">
        <v>612</v>
      </c>
      <c r="W2" s="158" t="s">
        <v>620</v>
      </c>
      <c r="Y2" s="156" t="s">
        <v>575</v>
      </c>
      <c r="Z2" s="155" t="s">
        <v>607</v>
      </c>
      <c r="AA2" s="155" t="s">
        <v>605</v>
      </c>
      <c r="AB2" s="155" t="s">
        <v>606</v>
      </c>
      <c r="AC2" s="155" t="s">
        <v>609</v>
      </c>
      <c r="AD2" s="155" t="s">
        <v>610</v>
      </c>
      <c r="AE2" s="155" t="s">
        <v>608</v>
      </c>
      <c r="AG2" s="157" t="s">
        <v>611</v>
      </c>
      <c r="AH2" s="157"/>
      <c r="AI2" s="157" t="s">
        <v>648</v>
      </c>
      <c r="AJ2" s="157" t="s">
        <v>612</v>
      </c>
      <c r="AK2" s="158" t="s">
        <v>620</v>
      </c>
      <c r="AM2" s="156" t="s">
        <v>607</v>
      </c>
      <c r="AN2" s="155" t="s">
        <v>605</v>
      </c>
      <c r="AO2" s="155" t="s">
        <v>606</v>
      </c>
      <c r="AP2" s="155" t="s">
        <v>609</v>
      </c>
      <c r="AQ2" s="155" t="s">
        <v>610</v>
      </c>
      <c r="AR2" s="155" t="s">
        <v>608</v>
      </c>
      <c r="AT2" s="157" t="s">
        <v>611</v>
      </c>
      <c r="AU2" s="157"/>
      <c r="AV2" s="157" t="s">
        <v>622</v>
      </c>
      <c r="AW2" s="157" t="s">
        <v>612</v>
      </c>
      <c r="AX2" s="158" t="s">
        <v>620</v>
      </c>
      <c r="AZ2" s="159" t="s">
        <v>419</v>
      </c>
      <c r="BA2" s="155" t="s">
        <v>575</v>
      </c>
      <c r="BB2" s="155" t="s">
        <v>607</v>
      </c>
      <c r="BC2" s="155" t="s">
        <v>605</v>
      </c>
      <c r="BD2" s="155" t="s">
        <v>606</v>
      </c>
      <c r="BE2" s="155" t="s">
        <v>609</v>
      </c>
      <c r="BF2" s="155" t="s">
        <v>610</v>
      </c>
      <c r="BG2" s="155" t="s">
        <v>608</v>
      </c>
      <c r="BI2" s="159" t="s">
        <v>419</v>
      </c>
      <c r="BJ2" s="160" t="s">
        <v>575</v>
      </c>
      <c r="BK2" s="160" t="s">
        <v>607</v>
      </c>
      <c r="BL2" s="160" t="s">
        <v>605</v>
      </c>
      <c r="BM2" s="160" t="s">
        <v>606</v>
      </c>
      <c r="BN2" s="160" t="s">
        <v>609</v>
      </c>
      <c r="BO2" s="160" t="s">
        <v>610</v>
      </c>
      <c r="BP2" s="160" t="s">
        <v>608</v>
      </c>
      <c r="BQ2" s="160"/>
      <c r="BR2" s="160" t="s">
        <v>611</v>
      </c>
      <c r="BS2" s="160" t="s">
        <v>648</v>
      </c>
      <c r="BT2" s="160" t="s">
        <v>612</v>
      </c>
      <c r="BU2" s="161" t="s">
        <v>620</v>
      </c>
      <c r="BX2" s="156" t="s">
        <v>631</v>
      </c>
      <c r="BY2" s="155" t="s">
        <v>623</v>
      </c>
      <c r="BZ2" s="155" t="s">
        <v>639</v>
      </c>
      <c r="CA2" s="155" t="s">
        <v>640</v>
      </c>
      <c r="CB2" s="155" t="s">
        <v>624</v>
      </c>
      <c r="CC2" s="155" t="s">
        <v>625</v>
      </c>
      <c r="CD2" s="155" t="s">
        <v>641</v>
      </c>
      <c r="CE2" s="155" t="s">
        <v>642</v>
      </c>
      <c r="CG2" s="162" t="s">
        <v>651</v>
      </c>
      <c r="CH2" s="162" t="s">
        <v>655</v>
      </c>
      <c r="CI2" s="163" t="s">
        <v>656</v>
      </c>
      <c r="CJ2" s="162" t="s">
        <v>653</v>
      </c>
      <c r="CK2" s="162" t="s">
        <v>657</v>
      </c>
      <c r="CL2" s="161" t="s">
        <v>658</v>
      </c>
      <c r="CN2" s="156" t="s">
        <v>268</v>
      </c>
      <c r="CO2" s="155" t="s">
        <v>269</v>
      </c>
      <c r="CP2" s="155" t="s">
        <v>613</v>
      </c>
      <c r="CQ2" s="155" t="s">
        <v>614</v>
      </c>
      <c r="CR2" s="164" t="s">
        <v>494</v>
      </c>
      <c r="CS2" s="164" t="s">
        <v>615</v>
      </c>
      <c r="CT2" s="161" t="s">
        <v>659</v>
      </c>
      <c r="CU2" s="163"/>
      <c r="CV2" s="159" t="s">
        <v>626</v>
      </c>
      <c r="CW2" s="160" t="s">
        <v>632</v>
      </c>
      <c r="CX2" s="161" t="s">
        <v>627</v>
      </c>
      <c r="CY2" s="160" t="s">
        <v>636</v>
      </c>
      <c r="CZ2" s="160" t="s">
        <v>644</v>
      </c>
      <c r="DA2" s="161" t="s">
        <v>14</v>
      </c>
      <c r="DB2" s="165" t="s">
        <v>645</v>
      </c>
      <c r="DC2" s="160" t="s">
        <v>628</v>
      </c>
      <c r="DD2" s="160" t="s">
        <v>629</v>
      </c>
      <c r="DE2" s="160" t="s">
        <v>633</v>
      </c>
      <c r="DF2" s="160" t="s">
        <v>634</v>
      </c>
      <c r="DG2" s="161" t="s">
        <v>630</v>
      </c>
      <c r="DH2" s="160" t="s">
        <v>637</v>
      </c>
      <c r="DI2" s="160" t="s">
        <v>638</v>
      </c>
      <c r="DJ2" s="160" t="s">
        <v>643</v>
      </c>
      <c r="DK2" s="160" t="s">
        <v>643</v>
      </c>
      <c r="DL2" s="161" t="s">
        <v>635</v>
      </c>
      <c r="DM2" s="165" t="s">
        <v>645</v>
      </c>
      <c r="DN2" s="163"/>
      <c r="DO2" s="159" t="s">
        <v>626</v>
      </c>
      <c r="DP2" s="160" t="s">
        <v>632</v>
      </c>
      <c r="DQ2" s="160" t="s">
        <v>636</v>
      </c>
      <c r="DR2" s="160" t="s">
        <v>644</v>
      </c>
      <c r="DS2" s="160" t="s">
        <v>628</v>
      </c>
      <c r="DT2" s="160" t="s">
        <v>629</v>
      </c>
      <c r="DU2" s="160" t="s">
        <v>633</v>
      </c>
      <c r="DV2" s="160" t="s">
        <v>634</v>
      </c>
      <c r="DW2" s="160" t="s">
        <v>637</v>
      </c>
      <c r="DX2" s="160" t="s">
        <v>638</v>
      </c>
      <c r="DY2" s="160" t="s">
        <v>643</v>
      </c>
      <c r="DZ2" s="160" t="s">
        <v>1119</v>
      </c>
      <c r="EB2" s="166" t="s">
        <v>419</v>
      </c>
      <c r="EC2" s="166" t="s">
        <v>420</v>
      </c>
      <c r="ED2" s="166" t="s">
        <v>421</v>
      </c>
      <c r="EE2" s="166" t="s">
        <v>422</v>
      </c>
      <c r="EF2" s="166" t="s">
        <v>423</v>
      </c>
      <c r="EG2" s="167" t="s">
        <v>419</v>
      </c>
      <c r="EH2" s="167" t="s">
        <v>420</v>
      </c>
      <c r="EI2" s="167" t="s">
        <v>421</v>
      </c>
      <c r="EJ2" s="167" t="s">
        <v>422</v>
      </c>
      <c r="EK2" s="167" t="s">
        <v>423</v>
      </c>
      <c r="EL2" s="167"/>
      <c r="EM2" s="167" t="s">
        <v>420</v>
      </c>
      <c r="EN2" s="167" t="s">
        <v>424</v>
      </c>
      <c r="EO2" s="167" t="s">
        <v>425</v>
      </c>
      <c r="EP2" s="167" t="s">
        <v>420</v>
      </c>
      <c r="EQ2" s="167" t="s">
        <v>424</v>
      </c>
      <c r="ER2" s="167" t="s">
        <v>425</v>
      </c>
      <c r="ES2" s="167" t="s">
        <v>421</v>
      </c>
      <c r="ET2" s="167" t="s">
        <v>424</v>
      </c>
      <c r="EU2" s="167" t="s">
        <v>425</v>
      </c>
      <c r="EV2" s="167" t="s">
        <v>421</v>
      </c>
      <c r="EW2" s="167" t="s">
        <v>424</v>
      </c>
      <c r="EX2" s="167" t="s">
        <v>425</v>
      </c>
      <c r="EY2" s="167"/>
      <c r="EZ2" s="167" t="s">
        <v>226</v>
      </c>
      <c r="FA2" s="167" t="s">
        <v>424</v>
      </c>
      <c r="FB2" s="167" t="s">
        <v>425</v>
      </c>
      <c r="FC2" s="167" t="s">
        <v>226</v>
      </c>
      <c r="FD2" s="167" t="s">
        <v>424</v>
      </c>
      <c r="FE2" s="167" t="s">
        <v>425</v>
      </c>
      <c r="FF2" s="167" t="s">
        <v>227</v>
      </c>
      <c r="FG2" s="167" t="s">
        <v>424</v>
      </c>
      <c r="FH2" s="167" t="s">
        <v>425</v>
      </c>
      <c r="FI2" s="167" t="s">
        <v>227</v>
      </c>
      <c r="FJ2" s="167" t="s">
        <v>424</v>
      </c>
      <c r="FK2" s="167" t="s">
        <v>425</v>
      </c>
    </row>
    <row r="3" spans="1:167" s="3" customFormat="1">
      <c r="A3" s="3">
        <v>2</v>
      </c>
      <c r="B3" s="18" t="s">
        <v>324</v>
      </c>
      <c r="C3" s="18" t="s">
        <v>576</v>
      </c>
      <c r="D3" s="18" t="s">
        <v>325</v>
      </c>
      <c r="E3" s="18" t="s">
        <v>326</v>
      </c>
      <c r="F3" s="18" t="s">
        <v>327</v>
      </c>
      <c r="G3" s="18" t="s">
        <v>325</v>
      </c>
      <c r="H3" s="18" t="s">
        <v>328</v>
      </c>
      <c r="I3" s="18" t="s">
        <v>329</v>
      </c>
      <c r="J3" s="25" t="s">
        <v>380</v>
      </c>
      <c r="K3" s="25">
        <v>2</v>
      </c>
      <c r="L3" s="3">
        <v>8</v>
      </c>
      <c r="M3" s="3">
        <v>3</v>
      </c>
      <c r="N3" s="3">
        <v>4</v>
      </c>
      <c r="O3" s="3">
        <v>8</v>
      </c>
      <c r="P3" s="3">
        <v>5</v>
      </c>
      <c r="Q3" s="3">
        <v>6</v>
      </c>
      <c r="S3" s="3">
        <v>0</v>
      </c>
      <c r="U3" s="3">
        <v>3.5</v>
      </c>
      <c r="V3" s="3">
        <v>5.5</v>
      </c>
      <c r="W3" s="19">
        <v>-2</v>
      </c>
      <c r="X3" s="1"/>
      <c r="Y3" s="24">
        <v>3</v>
      </c>
      <c r="Z3" s="5">
        <v>6</v>
      </c>
      <c r="AA3" s="5">
        <v>3</v>
      </c>
      <c r="AB3" s="3">
        <v>4</v>
      </c>
      <c r="AC3" s="3">
        <v>6</v>
      </c>
      <c r="AD3" s="3">
        <v>4</v>
      </c>
      <c r="AE3" s="3">
        <v>5</v>
      </c>
      <c r="AG3" s="3">
        <v>0</v>
      </c>
      <c r="AI3" s="3">
        <v>3.5</v>
      </c>
      <c r="AJ3" s="3">
        <v>4.5</v>
      </c>
      <c r="AK3" s="19">
        <v>-1</v>
      </c>
      <c r="AL3" s="1"/>
      <c r="AM3" s="25">
        <v>2</v>
      </c>
      <c r="AN3" s="3">
        <v>1</v>
      </c>
      <c r="AO3" s="3">
        <v>1</v>
      </c>
      <c r="AP3" s="3">
        <v>2</v>
      </c>
      <c r="AQ3" s="3">
        <v>1</v>
      </c>
      <c r="AR3" s="3">
        <v>1</v>
      </c>
      <c r="AT3" s="3">
        <v>0</v>
      </c>
      <c r="AV3" s="3">
        <v>1</v>
      </c>
      <c r="AW3" s="3">
        <v>1</v>
      </c>
      <c r="AX3" s="19">
        <v>0</v>
      </c>
      <c r="AY3" s="1"/>
      <c r="AZ3" s="36">
        <v>0.96078431372549022</v>
      </c>
      <c r="BA3" s="20">
        <v>1212.8431372549019</v>
      </c>
      <c r="BB3" s="20">
        <v>3.2745098039215685</v>
      </c>
      <c r="BC3" s="20">
        <v>30.607843137254903</v>
      </c>
      <c r="BD3" s="20">
        <v>4.8627450980392153</v>
      </c>
      <c r="BE3" s="20">
        <v>3.2745098039215685</v>
      </c>
      <c r="BF3" s="20">
        <v>5.2352941176470589</v>
      </c>
      <c r="BG3" s="20">
        <v>0.35294117647058826</v>
      </c>
      <c r="BI3" s="36">
        <v>0.29242982390206368</v>
      </c>
      <c r="BJ3" s="20">
        <v>3.0841625672777613</v>
      </c>
      <c r="BK3" s="20">
        <v>0.63088631750666846</v>
      </c>
      <c r="BL3" s="20">
        <v>1.4997948613711356</v>
      </c>
      <c r="BM3" s="20">
        <v>0.7681010122264933</v>
      </c>
      <c r="BN3" s="20">
        <v>0.63088631750666846</v>
      </c>
      <c r="BO3" s="20">
        <v>0.7948569438864963</v>
      </c>
      <c r="BP3" s="20">
        <v>0.13127891463931898</v>
      </c>
      <c r="BQ3" s="20"/>
      <c r="BR3" s="20">
        <v>0</v>
      </c>
      <c r="BS3" s="130">
        <f>LOG10(BC3+BD3+1)</f>
        <v>1.56194276811998</v>
      </c>
      <c r="BT3" s="130">
        <f>LOG10(BF3+BG3+1)</f>
        <v>0.81876910129190761</v>
      </c>
      <c r="BU3" s="72">
        <f>BS3-BT3</f>
        <v>0.7431736668280724</v>
      </c>
      <c r="BV3" s="9"/>
      <c r="BW3" s="43"/>
      <c r="BX3" s="28">
        <v>5.833333333333333</v>
      </c>
      <c r="BY3" s="6">
        <v>6.666666666666667</v>
      </c>
      <c r="BZ3" s="6">
        <v>6</v>
      </c>
      <c r="CA3" s="6">
        <v>5.666666666666667</v>
      </c>
      <c r="CB3" s="6">
        <v>6.416666666666667</v>
      </c>
      <c r="CC3" s="6">
        <v>6.666666666666667</v>
      </c>
      <c r="CD3" s="6">
        <v>6.25</v>
      </c>
      <c r="CE3" s="6">
        <v>5.75</v>
      </c>
      <c r="CF3" s="6"/>
      <c r="CG3" s="13">
        <v>6.25</v>
      </c>
      <c r="CH3" s="13">
        <v>5.8333333333333339</v>
      </c>
      <c r="CI3" s="10">
        <v>0.41666666666666607</v>
      </c>
      <c r="CJ3" s="13">
        <v>6.541666666666667</v>
      </c>
      <c r="CK3" s="13">
        <v>6</v>
      </c>
      <c r="CL3" s="10">
        <v>0.54166666666666696</v>
      </c>
      <c r="CM3" s="1"/>
      <c r="CN3" s="28">
        <v>4.083333333333333</v>
      </c>
      <c r="CO3" s="6">
        <v>5.25</v>
      </c>
      <c r="CP3" s="6">
        <v>5</v>
      </c>
      <c r="CQ3" s="6">
        <v>5.083333333333333</v>
      </c>
      <c r="CR3" s="12">
        <v>4.6666666666666661</v>
      </c>
      <c r="CS3" s="12">
        <v>5.0416666666666661</v>
      </c>
      <c r="CT3" s="11">
        <v>-0.375</v>
      </c>
      <c r="CU3" s="1"/>
      <c r="CV3" s="36">
        <f t="shared" ref="CV3:CV26" si="0">2*(ASIN(SQRT(DO3/100)))</f>
        <v>1.1040309877476004</v>
      </c>
      <c r="CW3" s="36">
        <f t="shared" ref="CW3:CW26" si="1">2*(ASIN(SQRT(DP3/100)))</f>
        <v>0.31756042929152134</v>
      </c>
      <c r="CX3" s="75">
        <f t="shared" ref="CX3:CX26" si="2">AVERAGE(CV3:CW3)</f>
        <v>0.71079570851956086</v>
      </c>
      <c r="CY3" s="36">
        <f t="shared" ref="CY3:CY26" si="3">2*(ASIN(SQRT(DQ3/100)))</f>
        <v>0.79539883018414359</v>
      </c>
      <c r="CZ3" s="36">
        <f t="shared" ref="CZ3:CZ26" si="4">2*(ASIN(SQRT(DR3/100)))</f>
        <v>0</v>
      </c>
      <c r="DA3" s="75">
        <f t="shared" ref="DA3:DA26" si="5">AVERAGE(CY3:CZ3)</f>
        <v>0.3976994150920718</v>
      </c>
      <c r="DB3" s="78">
        <f t="shared" ref="DB3:DB26" si="6">CX3-DA3</f>
        <v>0.31309629342748907</v>
      </c>
      <c r="DC3" s="36">
        <f t="shared" ref="DC3:DC26" si="7">2*(ASIN(SQRT(DS3/100)))</f>
        <v>0.45102681179626242</v>
      </c>
      <c r="DD3" s="36">
        <f t="shared" ref="DD3:DD26" si="8">2*(ASIN(SQRT(DT3/100)))</f>
        <v>0</v>
      </c>
      <c r="DE3" s="36">
        <f t="shared" ref="DE3:DE26" si="9">2*(ASIN(SQRT(DU3/100)))</f>
        <v>0.31756042929152134</v>
      </c>
      <c r="DF3" s="36">
        <f t="shared" ref="DF3:DF26" si="10">2*(ASIN(SQRT(DV3/100)))</f>
        <v>0</v>
      </c>
      <c r="DG3" s="75">
        <f t="shared" ref="DG3:DG26" si="11">AVERAGE(DC3:DF3)</f>
        <v>0.19214681027194594</v>
      </c>
      <c r="DH3" s="36">
        <f t="shared" ref="DH3:DH26" si="12">2*(ASIN(SQRT(DW3/100)))</f>
        <v>0</v>
      </c>
      <c r="DI3" s="36">
        <f t="shared" ref="DI3:DI26" si="13">2*(ASIN(SQRT(DX3/100)))</f>
        <v>0</v>
      </c>
      <c r="DJ3" s="36">
        <f t="shared" ref="DJ3:DJ26" si="14">2*(ASIN(SQRT(DY3/100)))</f>
        <v>0</v>
      </c>
      <c r="DK3" s="36">
        <f t="shared" ref="DK3:DK26" si="15">2*(ASIN(SQRT(DZ3/100)))</f>
        <v>0</v>
      </c>
      <c r="DL3" s="11">
        <f t="shared" ref="DL3:DL26" si="16">AVERAGE(DH3:DK3)</f>
        <v>0</v>
      </c>
      <c r="DM3" s="81">
        <f t="shared" ref="DM3:DM26" si="17">DG3-DL3</f>
        <v>0.19214681027194594</v>
      </c>
      <c r="DN3" s="1"/>
      <c r="DO3" s="39">
        <v>27.500000000000004</v>
      </c>
      <c r="DP3" s="7">
        <v>2.5</v>
      </c>
      <c r="DQ3" s="7">
        <v>15</v>
      </c>
      <c r="DR3" s="7">
        <v>0</v>
      </c>
      <c r="DS3" s="7">
        <v>5</v>
      </c>
      <c r="DT3" s="7">
        <v>0</v>
      </c>
      <c r="DU3" s="7">
        <v>2.5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B3" s="5">
        <v>20</v>
      </c>
      <c r="EC3" s="5">
        <v>8</v>
      </c>
      <c r="ED3" s="5">
        <v>0</v>
      </c>
      <c r="EE3" s="5">
        <v>3</v>
      </c>
      <c r="EF3" s="5">
        <v>0</v>
      </c>
      <c r="EG3" s="5">
        <v>20</v>
      </c>
      <c r="EH3" s="5">
        <v>3</v>
      </c>
      <c r="EI3" s="5">
        <v>1</v>
      </c>
      <c r="EJ3" s="5">
        <v>3</v>
      </c>
      <c r="EK3" s="5">
        <v>0</v>
      </c>
      <c r="EL3" s="5"/>
      <c r="EM3" s="5">
        <v>20</v>
      </c>
      <c r="EN3" s="5">
        <v>2</v>
      </c>
      <c r="EO3" s="5">
        <v>0</v>
      </c>
      <c r="EP3" s="5">
        <v>20</v>
      </c>
      <c r="EQ3" s="5">
        <v>0</v>
      </c>
      <c r="ER3" s="5">
        <v>0</v>
      </c>
      <c r="ES3" s="5">
        <v>20</v>
      </c>
      <c r="ET3" s="5">
        <v>0</v>
      </c>
      <c r="EU3" s="5">
        <v>0</v>
      </c>
      <c r="EV3" s="5">
        <v>20</v>
      </c>
      <c r="EW3" s="5">
        <v>1</v>
      </c>
      <c r="EX3" s="5">
        <v>0</v>
      </c>
      <c r="EY3" s="5"/>
      <c r="EZ3" s="5">
        <v>20</v>
      </c>
      <c r="FA3">
        <v>0</v>
      </c>
      <c r="FB3">
        <v>0</v>
      </c>
      <c r="FC3" s="5">
        <v>20</v>
      </c>
      <c r="FD3" s="5">
        <v>0</v>
      </c>
      <c r="FE3" s="5">
        <v>0</v>
      </c>
      <c r="FF3" s="5">
        <v>20</v>
      </c>
      <c r="FG3" s="5">
        <v>0</v>
      </c>
      <c r="FH3" s="5">
        <v>0</v>
      </c>
      <c r="FI3" s="5">
        <v>20</v>
      </c>
      <c r="FJ3" s="5">
        <v>0</v>
      </c>
      <c r="FK3" s="5">
        <v>0</v>
      </c>
    </row>
    <row r="4" spans="1:167" s="4" customFormat="1">
      <c r="A4" s="4">
        <v>20</v>
      </c>
      <c r="B4" s="21" t="s">
        <v>299</v>
      </c>
      <c r="C4" s="21" t="s">
        <v>577</v>
      </c>
      <c r="D4" s="21" t="s">
        <v>77</v>
      </c>
      <c r="E4" s="21" t="s">
        <v>78</v>
      </c>
      <c r="F4" s="21" t="s">
        <v>242</v>
      </c>
      <c r="G4" s="21" t="s">
        <v>77</v>
      </c>
      <c r="H4" s="21" t="s">
        <v>243</v>
      </c>
      <c r="I4" s="21" t="s">
        <v>244</v>
      </c>
      <c r="J4" s="26" t="s">
        <v>379</v>
      </c>
      <c r="K4" s="26">
        <v>6</v>
      </c>
      <c r="L4" s="4">
        <v>6</v>
      </c>
      <c r="M4" s="4">
        <v>7</v>
      </c>
      <c r="N4" s="4">
        <v>7</v>
      </c>
      <c r="O4" s="4">
        <v>6</v>
      </c>
      <c r="P4" s="4">
        <v>3</v>
      </c>
      <c r="Q4" s="4">
        <v>4</v>
      </c>
      <c r="R4" s="3"/>
      <c r="S4" s="3">
        <v>0</v>
      </c>
      <c r="T4" s="3"/>
      <c r="U4" s="3">
        <v>7</v>
      </c>
      <c r="V4" s="3">
        <v>3.5</v>
      </c>
      <c r="W4" s="19">
        <v>3.5</v>
      </c>
      <c r="X4" s="2"/>
      <c r="Y4" s="24">
        <v>6</v>
      </c>
      <c r="Z4" s="5">
        <v>6</v>
      </c>
      <c r="AA4" s="5">
        <v>6</v>
      </c>
      <c r="AB4" s="3">
        <v>7</v>
      </c>
      <c r="AC4" s="3">
        <v>6</v>
      </c>
      <c r="AD4" s="3">
        <v>3</v>
      </c>
      <c r="AE4" s="3">
        <v>4</v>
      </c>
      <c r="AG4" s="3">
        <v>0</v>
      </c>
      <c r="AH4" s="3"/>
      <c r="AI4" s="3">
        <v>6.5</v>
      </c>
      <c r="AJ4" s="3">
        <v>3.5</v>
      </c>
      <c r="AK4" s="19">
        <v>3</v>
      </c>
      <c r="AL4" s="2"/>
      <c r="AM4" s="26">
        <v>2</v>
      </c>
      <c r="AN4" s="4">
        <v>1</v>
      </c>
      <c r="AO4" s="3">
        <v>1</v>
      </c>
      <c r="AP4" s="3">
        <v>2</v>
      </c>
      <c r="AQ4" s="4">
        <v>1</v>
      </c>
      <c r="AR4" s="3">
        <v>1</v>
      </c>
      <c r="AT4" s="3">
        <v>0</v>
      </c>
      <c r="AU4" s="3"/>
      <c r="AV4" s="3">
        <v>1</v>
      </c>
      <c r="AW4" s="3">
        <v>1</v>
      </c>
      <c r="AX4" s="19">
        <v>0</v>
      </c>
      <c r="AY4" s="2"/>
      <c r="AZ4" s="37">
        <v>4.7647058823529411</v>
      </c>
      <c r="BA4" s="22">
        <v>14.96078431372549</v>
      </c>
      <c r="BB4" s="22">
        <v>0.62745098039215685</v>
      </c>
      <c r="BC4" s="22">
        <v>10.176470588235293</v>
      </c>
      <c r="BD4" s="22">
        <v>8.0980392156862742</v>
      </c>
      <c r="BE4" s="22">
        <v>0.62745098039215685</v>
      </c>
      <c r="BF4" s="22">
        <v>11.725490196078431</v>
      </c>
      <c r="BG4" s="22">
        <v>1.4509803921568627</v>
      </c>
      <c r="BI4" s="37">
        <v>0.76077715431422088</v>
      </c>
      <c r="BJ4" s="22">
        <v>1.2030542287912649</v>
      </c>
      <c r="BK4" s="22">
        <v>0.21150791627813753</v>
      </c>
      <c r="BL4" s="22">
        <v>1.048304679574555</v>
      </c>
      <c r="BM4" s="22">
        <v>0.9589478044569445</v>
      </c>
      <c r="BN4" s="22">
        <v>0.21150791627813753</v>
      </c>
      <c r="BO4" s="22">
        <v>1.1046745207024329</v>
      </c>
      <c r="BP4" s="22">
        <v>0.38933983691012009</v>
      </c>
      <c r="BQ4" s="22"/>
      <c r="BR4" s="22">
        <v>0</v>
      </c>
      <c r="BS4" s="130">
        <f t="shared" ref="BS4:BS26" si="18">LOG10(BC4+BD4+1)</f>
        <v>1.2849833417341991</v>
      </c>
      <c r="BT4" s="130">
        <f t="shared" ref="BT4:BT26" si="19">LOG10(BF4+BG4+1)</f>
        <v>1.1515681211965945</v>
      </c>
      <c r="BU4" s="72">
        <f t="shared" ref="BU4:BU26" si="20">BS4-BT4</f>
        <v>0.13341522053760468</v>
      </c>
      <c r="BV4" s="8"/>
      <c r="BW4" s="42"/>
      <c r="BX4" s="28">
        <v>5.166666666666667</v>
      </c>
      <c r="BY4" s="6">
        <v>5.75</v>
      </c>
      <c r="BZ4" s="6">
        <v>5.666666666666667</v>
      </c>
      <c r="CA4" s="6">
        <v>4.916666666666667</v>
      </c>
      <c r="CB4" s="6">
        <v>5.166666666666667</v>
      </c>
      <c r="CC4" s="6">
        <v>5.75</v>
      </c>
      <c r="CD4" s="6">
        <v>5.166666666666667</v>
      </c>
      <c r="CE4" s="6">
        <v>4.833333333333333</v>
      </c>
      <c r="CF4" s="6"/>
      <c r="CG4" s="13">
        <v>5.4583333333333339</v>
      </c>
      <c r="CH4" s="13">
        <v>5.291666666666667</v>
      </c>
      <c r="CI4" s="10">
        <v>0.16666666666666696</v>
      </c>
      <c r="CJ4" s="13">
        <v>5.4583333333333339</v>
      </c>
      <c r="CK4" s="13">
        <v>5</v>
      </c>
      <c r="CL4" s="10">
        <v>0.45833333333333393</v>
      </c>
      <c r="CM4" s="2"/>
      <c r="CN4" s="28">
        <v>4.416666666666667</v>
      </c>
      <c r="CO4" s="6">
        <v>5.666666666666667</v>
      </c>
      <c r="CP4" s="6">
        <v>5.166666666666667</v>
      </c>
      <c r="CQ4" s="6">
        <v>5.083333333333333</v>
      </c>
      <c r="CR4" s="12">
        <v>5.041666666666667</v>
      </c>
      <c r="CS4" s="12">
        <v>5.125</v>
      </c>
      <c r="CT4" s="11">
        <v>-8.3333333333333037E-2</v>
      </c>
      <c r="CU4" s="1"/>
      <c r="CV4" s="73">
        <f t="shared" si="0"/>
        <v>0.45102681179626242</v>
      </c>
      <c r="CW4" s="73">
        <f t="shared" si="1"/>
        <v>0.72273424781341566</v>
      </c>
      <c r="CX4" s="75">
        <f t="shared" si="2"/>
        <v>0.58688052980483907</v>
      </c>
      <c r="CY4" s="73">
        <f t="shared" si="3"/>
        <v>0.45102681179626242</v>
      </c>
      <c r="CZ4" s="73">
        <f t="shared" si="4"/>
        <v>0</v>
      </c>
      <c r="DA4" s="75">
        <f t="shared" si="5"/>
        <v>0.22551340589813121</v>
      </c>
      <c r="DB4" s="78">
        <f t="shared" si="6"/>
        <v>0.36136712390670789</v>
      </c>
      <c r="DC4" s="73">
        <f t="shared" si="7"/>
        <v>0.31756042929152134</v>
      </c>
      <c r="DD4" s="73">
        <f t="shared" si="8"/>
        <v>0</v>
      </c>
      <c r="DE4" s="73">
        <f t="shared" si="9"/>
        <v>0.55481103298007151</v>
      </c>
      <c r="DF4" s="73">
        <f t="shared" si="10"/>
        <v>0</v>
      </c>
      <c r="DG4" s="75">
        <f t="shared" si="11"/>
        <v>0.2180928655678982</v>
      </c>
      <c r="DH4" s="73">
        <f t="shared" si="12"/>
        <v>0</v>
      </c>
      <c r="DI4" s="73">
        <f t="shared" si="13"/>
        <v>0</v>
      </c>
      <c r="DJ4" s="73">
        <f t="shared" si="14"/>
        <v>0</v>
      </c>
      <c r="DK4" s="73">
        <f t="shared" si="15"/>
        <v>0</v>
      </c>
      <c r="DL4" s="11">
        <f t="shared" si="16"/>
        <v>0</v>
      </c>
      <c r="DM4" s="81">
        <f t="shared" si="17"/>
        <v>0.2180928655678982</v>
      </c>
      <c r="DN4" s="1"/>
      <c r="DO4" s="39">
        <v>5</v>
      </c>
      <c r="DP4" s="7">
        <v>12.5</v>
      </c>
      <c r="DQ4" s="7">
        <v>5</v>
      </c>
      <c r="DR4" s="7">
        <v>0</v>
      </c>
      <c r="DS4" s="7">
        <v>2.5</v>
      </c>
      <c r="DT4" s="7">
        <v>0</v>
      </c>
      <c r="DU4" s="7">
        <v>7.5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B4" s="5">
        <v>20</v>
      </c>
      <c r="EC4" s="5">
        <v>2</v>
      </c>
      <c r="ED4" s="5">
        <v>4</v>
      </c>
      <c r="EE4" s="5">
        <v>0</v>
      </c>
      <c r="EF4" s="5">
        <v>0</v>
      </c>
      <c r="EG4" s="5">
        <v>20</v>
      </c>
      <c r="EH4" s="5">
        <v>0</v>
      </c>
      <c r="EI4" s="5">
        <v>1</v>
      </c>
      <c r="EJ4" s="5">
        <v>2</v>
      </c>
      <c r="EK4" s="5">
        <v>0</v>
      </c>
      <c r="EL4" s="5"/>
      <c r="EM4" s="5">
        <v>20</v>
      </c>
      <c r="EN4" s="5">
        <v>1</v>
      </c>
      <c r="EO4" s="5">
        <v>0</v>
      </c>
      <c r="EP4" s="5">
        <v>20</v>
      </c>
      <c r="EQ4" s="5">
        <v>0</v>
      </c>
      <c r="ER4" s="5">
        <v>0</v>
      </c>
      <c r="ES4" s="5">
        <v>20</v>
      </c>
      <c r="ET4" s="5">
        <v>3</v>
      </c>
      <c r="EU4" s="5">
        <v>0</v>
      </c>
      <c r="EV4" s="5">
        <v>20</v>
      </c>
      <c r="EW4" s="5">
        <v>0</v>
      </c>
      <c r="EX4" s="5">
        <v>0</v>
      </c>
      <c r="EY4" s="5"/>
      <c r="EZ4" s="5">
        <v>20</v>
      </c>
      <c r="FA4">
        <v>0</v>
      </c>
      <c r="FB4">
        <v>0</v>
      </c>
      <c r="FC4" s="5">
        <v>20</v>
      </c>
      <c r="FD4" s="5">
        <v>0</v>
      </c>
      <c r="FE4" s="5">
        <v>0</v>
      </c>
      <c r="FF4" s="5">
        <v>20</v>
      </c>
      <c r="FG4" s="5">
        <v>0</v>
      </c>
      <c r="FH4" s="5">
        <v>0</v>
      </c>
      <c r="FI4" s="5">
        <v>20</v>
      </c>
      <c r="FJ4" s="5">
        <v>0</v>
      </c>
      <c r="FK4" s="5">
        <v>0</v>
      </c>
    </row>
    <row r="5" spans="1:167" s="4" customFormat="1">
      <c r="A5" s="4">
        <v>43</v>
      </c>
      <c r="B5" s="96" t="s">
        <v>370</v>
      </c>
      <c r="C5" s="21" t="s">
        <v>477</v>
      </c>
      <c r="D5" s="21" t="s">
        <v>371</v>
      </c>
      <c r="E5" s="21" t="s">
        <v>372</v>
      </c>
      <c r="F5" s="21" t="s">
        <v>373</v>
      </c>
      <c r="G5" s="21" t="s">
        <v>371</v>
      </c>
      <c r="H5" s="21" t="s">
        <v>374</v>
      </c>
      <c r="I5" s="21" t="s">
        <v>375</v>
      </c>
      <c r="J5" s="26" t="s">
        <v>379</v>
      </c>
      <c r="K5" s="26">
        <v>4</v>
      </c>
      <c r="L5" s="4">
        <v>6</v>
      </c>
      <c r="M5" s="4">
        <v>6</v>
      </c>
      <c r="N5" s="4">
        <v>7</v>
      </c>
      <c r="O5" s="4">
        <v>6</v>
      </c>
      <c r="P5" s="4">
        <v>7</v>
      </c>
      <c r="Q5" s="4">
        <v>8</v>
      </c>
      <c r="R5" s="3"/>
      <c r="S5" s="3">
        <v>0</v>
      </c>
      <c r="T5" s="3"/>
      <c r="U5" s="3">
        <v>6.5</v>
      </c>
      <c r="V5" s="3">
        <v>7.5</v>
      </c>
      <c r="W5" s="19">
        <v>-1</v>
      </c>
      <c r="X5" s="2"/>
      <c r="Y5" s="24">
        <v>3</v>
      </c>
      <c r="Z5" s="5">
        <v>4</v>
      </c>
      <c r="AA5" s="5">
        <v>5</v>
      </c>
      <c r="AB5" s="3">
        <v>6</v>
      </c>
      <c r="AC5" s="3">
        <v>4</v>
      </c>
      <c r="AD5" s="3">
        <v>8</v>
      </c>
      <c r="AE5" s="3">
        <v>9</v>
      </c>
      <c r="AG5" s="3">
        <v>0</v>
      </c>
      <c r="AH5" s="3"/>
      <c r="AI5" s="3">
        <v>5.5</v>
      </c>
      <c r="AJ5" s="3">
        <v>8.5</v>
      </c>
      <c r="AK5" s="19">
        <v>-3</v>
      </c>
      <c r="AL5" s="2"/>
      <c r="AM5" s="26">
        <v>2</v>
      </c>
      <c r="AN5" s="4">
        <v>2</v>
      </c>
      <c r="AO5" s="3">
        <v>2</v>
      </c>
      <c r="AP5" s="3">
        <v>2</v>
      </c>
      <c r="AQ5" s="4">
        <v>2</v>
      </c>
      <c r="AR5" s="3">
        <v>2</v>
      </c>
      <c r="AT5" s="3">
        <v>0</v>
      </c>
      <c r="AU5" s="3"/>
      <c r="AV5" s="3">
        <v>2</v>
      </c>
      <c r="AW5" s="3">
        <v>2</v>
      </c>
      <c r="AX5" s="19">
        <v>0</v>
      </c>
      <c r="AY5" s="2"/>
      <c r="AZ5" s="37">
        <v>7.4509803921568629</v>
      </c>
      <c r="BA5" s="22">
        <v>59.137254901960787</v>
      </c>
      <c r="BB5" s="22">
        <v>31.411764705882351</v>
      </c>
      <c r="BC5" s="22">
        <v>0.39215686274509803</v>
      </c>
      <c r="BD5" s="22">
        <v>0.25490196078431371</v>
      </c>
      <c r="BE5" s="22">
        <v>31.411764705882351</v>
      </c>
      <c r="BF5" s="22">
        <v>1</v>
      </c>
      <c r="BG5" s="22">
        <v>0.11764705882352941</v>
      </c>
      <c r="BI5" s="37">
        <v>0.92690709406279526</v>
      </c>
      <c r="BJ5" s="22">
        <v>1.7791435998845491</v>
      </c>
      <c r="BK5" s="22">
        <v>1.5107026774735111</v>
      </c>
      <c r="BL5" s="22">
        <v>0.14368817262113889</v>
      </c>
      <c r="BM5" s="22">
        <v>9.8609797885950798E-2</v>
      </c>
      <c r="BN5" s="22">
        <v>1.5107026774735111</v>
      </c>
      <c r="BO5" s="22">
        <v>0.3010299956639812</v>
      </c>
      <c r="BP5" s="22">
        <v>4.8304679574555046E-2</v>
      </c>
      <c r="BQ5" s="22"/>
      <c r="BR5" s="22">
        <v>0</v>
      </c>
      <c r="BS5" s="130">
        <f t="shared" si="18"/>
        <v>0.21670910996394527</v>
      </c>
      <c r="BT5" s="130">
        <f t="shared" si="19"/>
        <v>0.32585357938901333</v>
      </c>
      <c r="BU5" s="72">
        <f t="shared" si="20"/>
        <v>-0.10914446942506806</v>
      </c>
      <c r="BV5" s="8"/>
      <c r="BW5" s="42"/>
      <c r="BX5" s="28">
        <v>5.75</v>
      </c>
      <c r="BY5" s="6">
        <v>4.666666666666667</v>
      </c>
      <c r="BZ5" s="6">
        <v>4.916666666666667</v>
      </c>
      <c r="CA5" s="6">
        <v>4.666666666666667</v>
      </c>
      <c r="CB5" s="6">
        <v>6.333333333333333</v>
      </c>
      <c r="CC5" s="6">
        <v>5.583333333333333</v>
      </c>
      <c r="CD5" s="6">
        <v>5.916666666666667</v>
      </c>
      <c r="CE5" s="6">
        <v>5.333333333333333</v>
      </c>
      <c r="CF5" s="6"/>
      <c r="CG5" s="13">
        <v>5.2083333333333339</v>
      </c>
      <c r="CH5" s="13">
        <v>4.791666666666667</v>
      </c>
      <c r="CI5" s="10">
        <v>0.41666666666666696</v>
      </c>
      <c r="CJ5" s="13">
        <v>5.958333333333333</v>
      </c>
      <c r="CK5" s="13">
        <v>5.625</v>
      </c>
      <c r="CL5" s="10">
        <v>0.33333333333333304</v>
      </c>
      <c r="CM5" s="2"/>
      <c r="CN5" s="28">
        <v>5</v>
      </c>
      <c r="CO5" s="6">
        <v>4.583333333333333</v>
      </c>
      <c r="CP5" s="6">
        <v>4.5</v>
      </c>
      <c r="CQ5" s="6">
        <v>5</v>
      </c>
      <c r="CR5" s="12">
        <v>4.7916666666666661</v>
      </c>
      <c r="CS5" s="12">
        <v>4.75</v>
      </c>
      <c r="CT5" s="11">
        <v>4.1666666666666075E-2</v>
      </c>
      <c r="CU5" s="1"/>
      <c r="CV5" s="73">
        <f t="shared" si="0"/>
        <v>0.31756042929152134</v>
      </c>
      <c r="CW5" s="73">
        <f t="shared" si="1"/>
        <v>0</v>
      </c>
      <c r="CX5" s="75">
        <f t="shared" si="2"/>
        <v>0.15878021464576067</v>
      </c>
      <c r="CY5" s="73">
        <f t="shared" si="3"/>
        <v>0</v>
      </c>
      <c r="CZ5" s="73">
        <f t="shared" si="4"/>
        <v>0</v>
      </c>
      <c r="DA5" s="75">
        <f t="shared" si="5"/>
        <v>0</v>
      </c>
      <c r="DB5" s="78">
        <f t="shared" si="6"/>
        <v>0.15878021464576067</v>
      </c>
      <c r="DC5" s="73">
        <f t="shared" si="7"/>
        <v>1.0471975511965979</v>
      </c>
      <c r="DD5" s="73">
        <f t="shared" si="8"/>
        <v>0.31756042929152134</v>
      </c>
      <c r="DE5" s="73">
        <f t="shared" si="9"/>
        <v>1.0471975511965979</v>
      </c>
      <c r="DF5" s="73">
        <f t="shared" si="10"/>
        <v>0</v>
      </c>
      <c r="DG5" s="75">
        <f t="shared" si="11"/>
        <v>0.60298888292117925</v>
      </c>
      <c r="DH5" s="73">
        <f t="shared" si="12"/>
        <v>0.31756042929152134</v>
      </c>
      <c r="DI5" s="73">
        <f t="shared" si="13"/>
        <v>0</v>
      </c>
      <c r="DJ5" s="73">
        <f t="shared" si="14"/>
        <v>0.31756042929152134</v>
      </c>
      <c r="DK5" s="73">
        <f t="shared" si="15"/>
        <v>0</v>
      </c>
      <c r="DL5" s="11">
        <f t="shared" si="16"/>
        <v>0.15878021464576067</v>
      </c>
      <c r="DM5" s="81">
        <f t="shared" si="17"/>
        <v>0.44420866827541861</v>
      </c>
      <c r="DN5" s="1"/>
      <c r="DO5" s="39">
        <v>2.5</v>
      </c>
      <c r="DP5" s="7">
        <v>0</v>
      </c>
      <c r="DQ5" s="7">
        <v>0</v>
      </c>
      <c r="DR5" s="7">
        <v>0</v>
      </c>
      <c r="DS5" s="7">
        <v>25</v>
      </c>
      <c r="DT5" s="7">
        <v>2.5</v>
      </c>
      <c r="DU5" s="7">
        <v>25</v>
      </c>
      <c r="DV5" s="7">
        <v>0</v>
      </c>
      <c r="DW5" s="7">
        <v>2.5</v>
      </c>
      <c r="DX5" s="7">
        <v>0</v>
      </c>
      <c r="DY5" s="7">
        <v>2.5</v>
      </c>
      <c r="DZ5" s="7">
        <v>0</v>
      </c>
      <c r="EB5" s="5">
        <v>20</v>
      </c>
      <c r="EC5" s="5">
        <v>0</v>
      </c>
      <c r="ED5" s="5">
        <v>0</v>
      </c>
      <c r="EE5" s="5">
        <v>0</v>
      </c>
      <c r="EF5" s="5">
        <v>0</v>
      </c>
      <c r="EG5" s="5">
        <v>20</v>
      </c>
      <c r="EH5" s="5">
        <v>1</v>
      </c>
      <c r="EI5" s="5">
        <v>0</v>
      </c>
      <c r="EJ5" s="5">
        <v>0</v>
      </c>
      <c r="EK5" s="5">
        <v>0</v>
      </c>
      <c r="EL5" s="5"/>
      <c r="EM5" s="5">
        <v>20</v>
      </c>
      <c r="EN5" s="5">
        <v>8</v>
      </c>
      <c r="EO5" s="5">
        <v>0</v>
      </c>
      <c r="EP5" s="5">
        <v>20</v>
      </c>
      <c r="EQ5" s="5">
        <v>2</v>
      </c>
      <c r="ER5" s="5">
        <v>1</v>
      </c>
      <c r="ES5" s="5">
        <v>20</v>
      </c>
      <c r="ET5" s="5">
        <v>7</v>
      </c>
      <c r="EU5" s="5">
        <v>0</v>
      </c>
      <c r="EV5" s="5">
        <v>20</v>
      </c>
      <c r="EW5" s="5">
        <v>3</v>
      </c>
      <c r="EX5" s="5">
        <v>0</v>
      </c>
      <c r="EY5" s="5"/>
      <c r="EZ5" s="5">
        <v>20</v>
      </c>
      <c r="FA5">
        <v>0</v>
      </c>
      <c r="FB5">
        <v>0</v>
      </c>
      <c r="FC5" s="5">
        <v>20</v>
      </c>
      <c r="FD5" s="5">
        <v>1</v>
      </c>
      <c r="FE5" s="5">
        <v>0</v>
      </c>
      <c r="FF5" s="5">
        <v>20</v>
      </c>
      <c r="FG5" s="5">
        <v>1</v>
      </c>
      <c r="FH5" s="5">
        <v>0</v>
      </c>
      <c r="FI5" s="5">
        <v>20</v>
      </c>
      <c r="FJ5" s="5">
        <v>0</v>
      </c>
      <c r="FK5" s="5">
        <v>0</v>
      </c>
    </row>
    <row r="6" spans="1:167" s="100" customFormat="1">
      <c r="A6" s="15">
        <v>3</v>
      </c>
      <c r="B6" s="86" t="s">
        <v>330</v>
      </c>
      <c r="C6" s="97" t="s">
        <v>500</v>
      </c>
      <c r="D6" s="97" t="s">
        <v>501</v>
      </c>
      <c r="E6" s="97" t="s">
        <v>502</v>
      </c>
      <c r="F6" s="97" t="s">
        <v>503</v>
      </c>
      <c r="G6" s="97" t="s">
        <v>337</v>
      </c>
      <c r="H6" s="97" t="s">
        <v>338</v>
      </c>
      <c r="I6" s="97" t="s">
        <v>505</v>
      </c>
      <c r="J6" s="99" t="s">
        <v>379</v>
      </c>
      <c r="K6" s="99">
        <v>5</v>
      </c>
      <c r="L6" s="100">
        <v>6</v>
      </c>
      <c r="M6" s="100">
        <v>7</v>
      </c>
      <c r="N6" s="100">
        <v>8</v>
      </c>
      <c r="O6" s="100">
        <v>5</v>
      </c>
      <c r="P6" s="100">
        <v>8</v>
      </c>
      <c r="Q6" s="100">
        <v>9</v>
      </c>
      <c r="R6" s="15"/>
      <c r="S6" s="15">
        <v>1</v>
      </c>
      <c r="T6" s="15"/>
      <c r="U6" s="15">
        <v>7.5</v>
      </c>
      <c r="V6" s="15">
        <v>8.5</v>
      </c>
      <c r="W6" s="45">
        <v>-1</v>
      </c>
      <c r="X6" s="101"/>
      <c r="Y6" s="24">
        <v>4</v>
      </c>
      <c r="Z6" s="5">
        <v>6</v>
      </c>
      <c r="AA6" s="5">
        <v>5</v>
      </c>
      <c r="AB6" s="15">
        <v>6</v>
      </c>
      <c r="AC6" s="15">
        <v>5</v>
      </c>
      <c r="AD6" s="15">
        <v>6</v>
      </c>
      <c r="AE6" s="15">
        <v>7</v>
      </c>
      <c r="AG6" s="15">
        <v>1</v>
      </c>
      <c r="AH6" s="15"/>
      <c r="AI6" s="15">
        <v>5.5</v>
      </c>
      <c r="AJ6" s="15">
        <v>6.5</v>
      </c>
      <c r="AK6" s="45">
        <v>-1</v>
      </c>
      <c r="AL6" s="101"/>
      <c r="AM6" s="99">
        <v>2</v>
      </c>
      <c r="AN6" s="100">
        <v>2</v>
      </c>
      <c r="AO6" s="15">
        <v>2</v>
      </c>
      <c r="AP6" s="15">
        <v>2</v>
      </c>
      <c r="AQ6" s="100">
        <v>2</v>
      </c>
      <c r="AR6" s="15">
        <v>2</v>
      </c>
      <c r="AT6" s="15">
        <v>0</v>
      </c>
      <c r="AU6" s="15"/>
      <c r="AV6" s="15">
        <v>2</v>
      </c>
      <c r="AW6" s="15">
        <v>2</v>
      </c>
      <c r="AX6" s="45">
        <v>0</v>
      </c>
      <c r="AY6" s="101"/>
      <c r="AZ6" s="102">
        <v>1.2352941176470589</v>
      </c>
      <c r="BA6" s="103">
        <v>59.137254901960787</v>
      </c>
      <c r="BB6" s="103">
        <v>18.196078431372548</v>
      </c>
      <c r="BC6" s="103">
        <v>8</v>
      </c>
      <c r="BD6" s="103">
        <v>4.5490196078431371</v>
      </c>
      <c r="BE6" s="103">
        <v>29.980392156862745</v>
      </c>
      <c r="BF6" s="103">
        <v>84.941176470588232</v>
      </c>
      <c r="BG6" s="103">
        <v>9.9803921568627452</v>
      </c>
      <c r="BI6" s="102">
        <v>0.34933467523853623</v>
      </c>
      <c r="BJ6" s="103">
        <v>1.7791435998845491</v>
      </c>
      <c r="BK6" s="103">
        <v>1.2832125157052015</v>
      </c>
      <c r="BL6" s="103">
        <v>0.95424250943932487</v>
      </c>
      <c r="BM6" s="103">
        <v>0.74421625942635383</v>
      </c>
      <c r="BN6" s="103">
        <v>1.4910869108564861</v>
      </c>
      <c r="BO6" s="103">
        <v>1.9342012945560227</v>
      </c>
      <c r="BP6" s="103">
        <v>1.040617850908264</v>
      </c>
      <c r="BQ6" s="103"/>
      <c r="BR6" s="103">
        <v>-0.2078743951512847</v>
      </c>
      <c r="BS6" s="130">
        <f t="shared" si="18"/>
        <v>1.131907871276262</v>
      </c>
      <c r="BT6" s="130">
        <f t="shared" si="19"/>
        <v>1.9819162722663115</v>
      </c>
      <c r="BU6" s="72">
        <f t="shared" si="20"/>
        <v>-0.85000840099004948</v>
      </c>
      <c r="BV6" s="105"/>
      <c r="BW6" s="104"/>
      <c r="BX6" s="28">
        <v>6.083333333333333</v>
      </c>
      <c r="BY6" s="6">
        <v>5.333333333333333</v>
      </c>
      <c r="BZ6" s="6">
        <v>5.5</v>
      </c>
      <c r="CA6" s="6">
        <v>5.25</v>
      </c>
      <c r="CB6" s="6">
        <v>5.583333333333333</v>
      </c>
      <c r="CC6" s="6">
        <v>5</v>
      </c>
      <c r="CD6" s="6">
        <v>5.333333333333333</v>
      </c>
      <c r="CE6" s="6">
        <v>4.416666666666667</v>
      </c>
      <c r="CF6" s="6"/>
      <c r="CG6" s="13">
        <v>5.708333333333333</v>
      </c>
      <c r="CH6" s="13">
        <v>5.375</v>
      </c>
      <c r="CI6" s="10">
        <v>0.33333333333333304</v>
      </c>
      <c r="CJ6" s="13">
        <v>5.2916666666666661</v>
      </c>
      <c r="CK6" s="13">
        <v>4.875</v>
      </c>
      <c r="CL6" s="10">
        <v>0.41666666666666607</v>
      </c>
      <c r="CM6" s="101"/>
      <c r="CN6" s="28">
        <v>5.333333333333333</v>
      </c>
      <c r="CO6" s="6">
        <v>4.25</v>
      </c>
      <c r="CP6" s="6">
        <v>4.916666666666667</v>
      </c>
      <c r="CQ6" s="6">
        <v>4.416666666666667</v>
      </c>
      <c r="CR6" s="82">
        <v>4.7916666666666661</v>
      </c>
      <c r="CS6" s="82">
        <v>4.666666666666667</v>
      </c>
      <c r="CT6" s="47">
        <v>0.12499999999999911</v>
      </c>
      <c r="CU6" s="91"/>
      <c r="CV6" s="106">
        <f t="shared" si="0"/>
        <v>0.31756042929152134</v>
      </c>
      <c r="CW6" s="106">
        <f t="shared" si="1"/>
        <v>0</v>
      </c>
      <c r="CX6" s="92">
        <f t="shared" si="2"/>
        <v>0.15878021464576067</v>
      </c>
      <c r="CY6" s="106">
        <f t="shared" si="3"/>
        <v>0.64350110879328448</v>
      </c>
      <c r="CZ6" s="106">
        <f t="shared" si="4"/>
        <v>0</v>
      </c>
      <c r="DA6" s="92">
        <f t="shared" si="5"/>
        <v>0.32175055439664224</v>
      </c>
      <c r="DB6" s="93">
        <f t="shared" si="6"/>
        <v>-0.16297033975088157</v>
      </c>
      <c r="DC6" s="106">
        <f t="shared" si="7"/>
        <v>0</v>
      </c>
      <c r="DD6" s="106">
        <f t="shared" si="8"/>
        <v>0</v>
      </c>
      <c r="DE6" s="106">
        <f t="shared" si="9"/>
        <v>0</v>
      </c>
      <c r="DF6" s="106">
        <f t="shared" si="10"/>
        <v>0</v>
      </c>
      <c r="DG6" s="92">
        <f t="shared" si="11"/>
        <v>0</v>
      </c>
      <c r="DH6" s="106">
        <f t="shared" si="12"/>
        <v>0</v>
      </c>
      <c r="DI6" s="106">
        <f t="shared" si="13"/>
        <v>0</v>
      </c>
      <c r="DJ6" s="106">
        <f t="shared" si="14"/>
        <v>0</v>
      </c>
      <c r="DK6" s="106">
        <f t="shared" si="15"/>
        <v>0</v>
      </c>
      <c r="DL6" s="47">
        <f t="shared" si="16"/>
        <v>0</v>
      </c>
      <c r="DM6" s="80">
        <f t="shared" si="17"/>
        <v>0</v>
      </c>
      <c r="DN6" s="91"/>
      <c r="DO6" s="28">
        <v>2.5</v>
      </c>
      <c r="DP6" s="46">
        <v>0</v>
      </c>
      <c r="DQ6" s="46">
        <v>10</v>
      </c>
      <c r="DR6" s="46">
        <v>0</v>
      </c>
      <c r="DS6" s="46">
        <v>0</v>
      </c>
      <c r="DT6" s="46">
        <v>0</v>
      </c>
      <c r="DU6" s="46">
        <v>0</v>
      </c>
      <c r="DV6" s="46">
        <v>0</v>
      </c>
      <c r="DW6" s="46">
        <v>0</v>
      </c>
      <c r="DX6" s="46">
        <v>0</v>
      </c>
      <c r="DY6" s="46">
        <v>0</v>
      </c>
      <c r="DZ6" s="46">
        <v>0</v>
      </c>
      <c r="EB6" s="5">
        <v>20</v>
      </c>
      <c r="EC6" s="5">
        <v>0</v>
      </c>
      <c r="ED6" s="5">
        <v>0</v>
      </c>
      <c r="EE6" s="5">
        <v>1</v>
      </c>
      <c r="EF6" s="5">
        <v>0</v>
      </c>
      <c r="EG6" s="5">
        <v>20</v>
      </c>
      <c r="EH6" s="5">
        <v>1</v>
      </c>
      <c r="EI6" s="5">
        <v>0</v>
      </c>
      <c r="EJ6" s="5">
        <v>3</v>
      </c>
      <c r="EK6" s="5">
        <v>0</v>
      </c>
      <c r="EL6" s="5"/>
      <c r="EM6" s="5">
        <v>20</v>
      </c>
      <c r="EN6" s="5">
        <v>0</v>
      </c>
      <c r="EO6" s="5">
        <v>0</v>
      </c>
      <c r="EP6" s="5">
        <v>20</v>
      </c>
      <c r="EQ6" s="5">
        <v>0</v>
      </c>
      <c r="ER6" s="5">
        <v>0</v>
      </c>
      <c r="ES6" s="5">
        <v>20</v>
      </c>
      <c r="ET6" s="5">
        <v>0</v>
      </c>
      <c r="EU6" s="5">
        <v>0</v>
      </c>
      <c r="EV6" s="5">
        <v>20</v>
      </c>
      <c r="EW6" s="5">
        <v>0</v>
      </c>
      <c r="EX6" s="5">
        <v>0</v>
      </c>
      <c r="EY6" s="5"/>
      <c r="EZ6" s="5">
        <v>20</v>
      </c>
      <c r="FA6">
        <v>0</v>
      </c>
      <c r="FB6">
        <v>0</v>
      </c>
      <c r="FC6" s="5">
        <v>20</v>
      </c>
      <c r="FD6" s="5">
        <v>0</v>
      </c>
      <c r="FE6" s="5">
        <v>0</v>
      </c>
      <c r="FF6" s="5">
        <v>20</v>
      </c>
      <c r="FG6" s="5">
        <v>0</v>
      </c>
      <c r="FH6" s="5">
        <v>0</v>
      </c>
      <c r="FI6" s="5">
        <v>20</v>
      </c>
      <c r="FJ6" s="5">
        <v>0</v>
      </c>
      <c r="FK6" s="5">
        <v>0</v>
      </c>
    </row>
    <row r="7" spans="1:167" s="107" customFormat="1">
      <c r="A7" s="107">
        <v>1</v>
      </c>
      <c r="B7" s="108" t="s">
        <v>382</v>
      </c>
      <c r="C7" s="108" t="s">
        <v>577</v>
      </c>
      <c r="D7" s="108" t="s">
        <v>426</v>
      </c>
      <c r="E7" s="108" t="s">
        <v>383</v>
      </c>
      <c r="F7" s="108" t="s">
        <v>384</v>
      </c>
      <c r="G7" s="108" t="s">
        <v>426</v>
      </c>
      <c r="H7" s="108" t="s">
        <v>385</v>
      </c>
      <c r="I7" s="108" t="s">
        <v>323</v>
      </c>
      <c r="J7" s="110" t="s">
        <v>379</v>
      </c>
      <c r="K7" s="110">
        <v>6</v>
      </c>
      <c r="L7" s="107">
        <v>9</v>
      </c>
      <c r="M7" s="107">
        <v>7</v>
      </c>
      <c r="N7" s="107">
        <v>8</v>
      </c>
      <c r="O7" s="107">
        <v>9</v>
      </c>
      <c r="P7" s="107">
        <v>6</v>
      </c>
      <c r="Q7" s="107">
        <v>7</v>
      </c>
      <c r="S7" s="107">
        <v>0</v>
      </c>
      <c r="U7" s="107">
        <v>7.5</v>
      </c>
      <c r="V7" s="107">
        <v>6.5</v>
      </c>
      <c r="W7" s="111">
        <v>1</v>
      </c>
      <c r="X7" s="112"/>
      <c r="Y7" s="110">
        <v>6</v>
      </c>
      <c r="Z7" s="107">
        <v>9</v>
      </c>
      <c r="AA7" s="107">
        <v>6</v>
      </c>
      <c r="AB7" s="107">
        <v>7</v>
      </c>
      <c r="AC7" s="107">
        <v>9</v>
      </c>
      <c r="AD7" s="107">
        <v>6</v>
      </c>
      <c r="AE7" s="107">
        <v>7</v>
      </c>
      <c r="AG7" s="107">
        <v>0</v>
      </c>
      <c r="AI7" s="107">
        <v>6.5</v>
      </c>
      <c r="AJ7" s="107">
        <v>6.5</v>
      </c>
      <c r="AK7" s="111">
        <v>0</v>
      </c>
      <c r="AL7" s="112"/>
      <c r="AM7" s="110">
        <v>3</v>
      </c>
      <c r="AN7" s="107">
        <v>2</v>
      </c>
      <c r="AO7" s="107">
        <v>2</v>
      </c>
      <c r="AP7" s="107">
        <v>3</v>
      </c>
      <c r="AQ7" s="107">
        <v>2</v>
      </c>
      <c r="AR7" s="107">
        <v>2</v>
      </c>
      <c r="AT7" s="107">
        <v>0</v>
      </c>
      <c r="AV7" s="107">
        <v>2</v>
      </c>
      <c r="AW7" s="107">
        <v>2</v>
      </c>
      <c r="AX7" s="111">
        <v>0</v>
      </c>
      <c r="AY7" s="112"/>
      <c r="AZ7" s="113">
        <v>14.450980392156863</v>
      </c>
      <c r="BA7" s="114">
        <v>14.96078431372549</v>
      </c>
      <c r="BB7" s="114">
        <v>27.921568627450981</v>
      </c>
      <c r="BC7" s="114">
        <v>14.647058823529411</v>
      </c>
      <c r="BD7" s="114">
        <v>0.60784313725490191</v>
      </c>
      <c r="BE7" s="114">
        <v>27.921568627450981</v>
      </c>
      <c r="BF7" s="114">
        <v>34.784313725490193</v>
      </c>
      <c r="BG7" s="114">
        <v>6.6470588235294121</v>
      </c>
      <c r="BI7" s="113">
        <v>1.1889560413916189</v>
      </c>
      <c r="BJ7" s="114">
        <v>1.2030542287912649</v>
      </c>
      <c r="BK7" s="114">
        <v>1.4612218442162455</v>
      </c>
      <c r="BL7" s="114">
        <v>1.1944327152527932</v>
      </c>
      <c r="BM7" s="114">
        <v>0.20624367628578033</v>
      </c>
      <c r="BN7" s="114">
        <v>1.4612218442162455</v>
      </c>
      <c r="BO7" s="114">
        <v>1.5536926926945571</v>
      </c>
      <c r="BP7" s="114">
        <v>0.88349443092856283</v>
      </c>
      <c r="BQ7" s="114"/>
      <c r="BR7" s="114">
        <v>0</v>
      </c>
      <c r="BS7" s="130">
        <f t="shared" si="18"/>
        <v>1.2109843544523371</v>
      </c>
      <c r="BT7" s="130">
        <f t="shared" si="19"/>
        <v>1.6276870803365955</v>
      </c>
      <c r="BU7" s="72">
        <f t="shared" si="20"/>
        <v>-0.41670272588425838</v>
      </c>
      <c r="BV7" s="116"/>
      <c r="BW7" s="115"/>
      <c r="BX7" s="117">
        <v>5.416666666666667</v>
      </c>
      <c r="BY7" s="118">
        <v>5.166666666666667</v>
      </c>
      <c r="BZ7" s="118">
        <v>5.5</v>
      </c>
      <c r="CA7" s="118">
        <v>4.75</v>
      </c>
      <c r="CB7" s="118">
        <v>6.416666666666667</v>
      </c>
      <c r="CC7" s="118">
        <v>5.166666666666667</v>
      </c>
      <c r="CD7" s="118">
        <v>5.666666666666667</v>
      </c>
      <c r="CE7" s="118">
        <v>4.916666666666667</v>
      </c>
      <c r="CF7" s="118"/>
      <c r="CG7" s="119">
        <v>5.291666666666667</v>
      </c>
      <c r="CH7" s="119">
        <v>5.125</v>
      </c>
      <c r="CI7" s="120">
        <v>0.16666666666666696</v>
      </c>
      <c r="CJ7" s="119">
        <v>5.791666666666667</v>
      </c>
      <c r="CK7" s="119">
        <v>5.291666666666667</v>
      </c>
      <c r="CL7" s="120">
        <v>0.5</v>
      </c>
      <c r="CM7" s="112"/>
      <c r="CN7" s="117">
        <v>5.166666666666667</v>
      </c>
      <c r="CO7" s="118">
        <v>4.333333333333333</v>
      </c>
      <c r="CP7" s="118">
        <v>4.5</v>
      </c>
      <c r="CQ7" s="118">
        <v>4.75</v>
      </c>
      <c r="CR7" s="119">
        <v>4.75</v>
      </c>
      <c r="CS7" s="119">
        <v>4.625</v>
      </c>
      <c r="CT7" s="120">
        <v>0.125</v>
      </c>
      <c r="CU7" s="112"/>
      <c r="CV7" s="113">
        <f t="shared" si="0"/>
        <v>0</v>
      </c>
      <c r="CW7" s="113">
        <f t="shared" si="1"/>
        <v>0</v>
      </c>
      <c r="CX7" s="121">
        <f t="shared" si="2"/>
        <v>0</v>
      </c>
      <c r="CY7" s="113">
        <f t="shared" si="3"/>
        <v>0</v>
      </c>
      <c r="CZ7" s="113">
        <f t="shared" si="4"/>
        <v>0</v>
      </c>
      <c r="DA7" s="121">
        <f t="shared" si="5"/>
        <v>0</v>
      </c>
      <c r="DB7" s="122">
        <f t="shared" si="6"/>
        <v>0</v>
      </c>
      <c r="DC7" s="113">
        <f t="shared" si="7"/>
        <v>0</v>
      </c>
      <c r="DD7" s="113">
        <f t="shared" si="8"/>
        <v>0</v>
      </c>
      <c r="DE7" s="113">
        <f t="shared" si="9"/>
        <v>0</v>
      </c>
      <c r="DF7" s="113">
        <f t="shared" si="10"/>
        <v>0</v>
      </c>
      <c r="DG7" s="121">
        <f t="shared" si="11"/>
        <v>0</v>
      </c>
      <c r="DH7" s="113">
        <f t="shared" si="12"/>
        <v>0</v>
      </c>
      <c r="DI7" s="113">
        <f t="shared" si="13"/>
        <v>0</v>
      </c>
      <c r="DJ7" s="113">
        <f t="shared" si="14"/>
        <v>0</v>
      </c>
      <c r="DK7" s="113">
        <f t="shared" si="15"/>
        <v>0</v>
      </c>
      <c r="DL7" s="120">
        <f t="shared" si="16"/>
        <v>0</v>
      </c>
      <c r="DM7" s="123">
        <f t="shared" si="17"/>
        <v>0</v>
      </c>
      <c r="DN7" s="112"/>
      <c r="DO7" s="117">
        <v>0</v>
      </c>
      <c r="DP7" s="118">
        <v>0</v>
      </c>
      <c r="DQ7" s="118">
        <v>0</v>
      </c>
      <c r="DR7" s="118">
        <v>0</v>
      </c>
      <c r="DS7" s="118">
        <v>0</v>
      </c>
      <c r="DT7" s="118">
        <v>0</v>
      </c>
      <c r="DU7" s="118">
        <v>0</v>
      </c>
      <c r="DV7" s="118">
        <v>0</v>
      </c>
      <c r="DW7" s="118">
        <v>0</v>
      </c>
      <c r="DX7" s="118">
        <v>0</v>
      </c>
      <c r="DY7" s="118">
        <v>0</v>
      </c>
      <c r="DZ7" s="118">
        <v>0</v>
      </c>
      <c r="EB7" s="107">
        <v>20</v>
      </c>
      <c r="EC7" s="107">
        <v>0</v>
      </c>
      <c r="ED7" s="107">
        <v>0</v>
      </c>
      <c r="EE7" s="107">
        <v>0</v>
      </c>
      <c r="EF7" s="107">
        <v>0</v>
      </c>
      <c r="EG7" s="107">
        <v>20</v>
      </c>
      <c r="EH7" s="107">
        <v>0</v>
      </c>
      <c r="EI7" s="107">
        <v>0</v>
      </c>
      <c r="EJ7" s="107">
        <v>0</v>
      </c>
      <c r="EK7" s="107">
        <v>0</v>
      </c>
      <c r="EM7" s="107">
        <v>20</v>
      </c>
      <c r="EN7" s="107">
        <v>0</v>
      </c>
      <c r="EO7" s="107">
        <v>0</v>
      </c>
      <c r="EP7" s="107">
        <v>20</v>
      </c>
      <c r="EQ7" s="107">
        <v>0</v>
      </c>
      <c r="ER7" s="107">
        <v>0</v>
      </c>
      <c r="ES7" s="107">
        <v>20</v>
      </c>
      <c r="ET7" s="107">
        <v>0</v>
      </c>
      <c r="EU7" s="107">
        <v>0</v>
      </c>
      <c r="EV7" s="107">
        <v>20</v>
      </c>
      <c r="EW7" s="107">
        <v>0</v>
      </c>
      <c r="EX7" s="107">
        <v>0</v>
      </c>
      <c r="EZ7" s="107">
        <v>20</v>
      </c>
      <c r="FA7" s="124">
        <v>0</v>
      </c>
      <c r="FB7" s="124">
        <v>0</v>
      </c>
      <c r="FC7" s="107">
        <v>20</v>
      </c>
      <c r="FD7" s="107">
        <v>0</v>
      </c>
      <c r="FE7" s="107">
        <v>0</v>
      </c>
      <c r="FF7" s="107">
        <v>20</v>
      </c>
      <c r="FG7" s="107">
        <v>0</v>
      </c>
      <c r="FH7" s="107">
        <v>0</v>
      </c>
      <c r="FI7" s="107">
        <v>20</v>
      </c>
      <c r="FJ7" s="107">
        <v>0</v>
      </c>
      <c r="FK7" s="107">
        <v>0</v>
      </c>
    </row>
    <row r="8" spans="1:167" s="3" customFormat="1">
      <c r="A8" s="3">
        <v>8</v>
      </c>
      <c r="B8" s="18" t="s">
        <v>597</v>
      </c>
      <c r="C8" s="18" t="s">
        <v>577</v>
      </c>
      <c r="D8" s="18" t="s">
        <v>394</v>
      </c>
      <c r="E8" s="18" t="s">
        <v>392</v>
      </c>
      <c r="F8" s="18" t="s">
        <v>393</v>
      </c>
      <c r="G8" s="18" t="s">
        <v>394</v>
      </c>
      <c r="H8" s="18" t="s">
        <v>395</v>
      </c>
      <c r="I8" s="18" t="s">
        <v>396</v>
      </c>
      <c r="J8" s="25" t="s">
        <v>379</v>
      </c>
      <c r="K8" s="25">
        <v>6</v>
      </c>
      <c r="L8" s="3">
        <v>6</v>
      </c>
      <c r="M8" s="3">
        <v>4</v>
      </c>
      <c r="N8" s="3">
        <v>5</v>
      </c>
      <c r="O8" s="3">
        <v>6</v>
      </c>
      <c r="P8" s="3">
        <v>4</v>
      </c>
      <c r="Q8" s="3">
        <v>5</v>
      </c>
      <c r="S8" s="3">
        <v>0</v>
      </c>
      <c r="U8" s="3">
        <v>4.5</v>
      </c>
      <c r="V8" s="3">
        <v>4.5</v>
      </c>
      <c r="W8" s="19">
        <v>0</v>
      </c>
      <c r="X8" s="1"/>
      <c r="Y8" s="24">
        <v>6</v>
      </c>
      <c r="Z8" s="5">
        <v>5</v>
      </c>
      <c r="AA8" s="5">
        <v>5</v>
      </c>
      <c r="AB8" s="3">
        <v>6</v>
      </c>
      <c r="AC8" s="3">
        <v>5</v>
      </c>
      <c r="AD8" s="3">
        <v>3</v>
      </c>
      <c r="AE8" s="3">
        <v>4</v>
      </c>
      <c r="AG8" s="3">
        <v>0</v>
      </c>
      <c r="AI8" s="3">
        <v>5.5</v>
      </c>
      <c r="AJ8" s="3">
        <v>3.5</v>
      </c>
      <c r="AK8" s="19">
        <v>2</v>
      </c>
      <c r="AL8" s="1"/>
      <c r="AM8" s="25">
        <v>2</v>
      </c>
      <c r="AN8" s="3">
        <v>2</v>
      </c>
      <c r="AO8" s="3">
        <v>2</v>
      </c>
      <c r="AP8" s="3">
        <v>2</v>
      </c>
      <c r="AQ8" s="3">
        <v>1</v>
      </c>
      <c r="AR8" s="3">
        <v>1</v>
      </c>
      <c r="AT8" s="3">
        <v>0</v>
      </c>
      <c r="AV8" s="3">
        <v>2</v>
      </c>
      <c r="AW8" s="3">
        <v>1</v>
      </c>
      <c r="AX8" s="19">
        <v>1</v>
      </c>
      <c r="AY8" s="1"/>
      <c r="AZ8" s="36">
        <v>25.627450980392158</v>
      </c>
      <c r="BA8" s="20">
        <v>14.96078431372549</v>
      </c>
      <c r="BB8" s="20">
        <v>3.8823529411764706</v>
      </c>
      <c r="BC8" s="20">
        <v>2.4313725490196076</v>
      </c>
      <c r="BD8" s="20">
        <v>2.6666666666666665</v>
      </c>
      <c r="BE8" s="20">
        <v>3.8823529411764706</v>
      </c>
      <c r="BF8" s="20">
        <v>6.4705882352941178</v>
      </c>
      <c r="BG8" s="20">
        <v>0.86274509803921573</v>
      </c>
      <c r="BI8" s="36">
        <v>1.4253295938465464</v>
      </c>
      <c r="BJ8" s="20">
        <v>1.2030542287912649</v>
      </c>
      <c r="BK8" s="20">
        <v>0.68862917099779997</v>
      </c>
      <c r="BL8" s="20">
        <v>0.53546787258835804</v>
      </c>
      <c r="BM8" s="20">
        <v>0.56427143043856254</v>
      </c>
      <c r="BN8" s="20">
        <v>0.68862917099779997</v>
      </c>
      <c r="BO8" s="20">
        <v>0.87335479957768292</v>
      </c>
      <c r="BP8" s="20">
        <v>0.2701534291909114</v>
      </c>
      <c r="BQ8" s="20"/>
      <c r="BR8" s="20">
        <v>0</v>
      </c>
      <c r="BS8" s="130">
        <f t="shared" si="18"/>
        <v>0.78519021292890112</v>
      </c>
      <c r="BT8" s="130">
        <f t="shared" si="19"/>
        <v>0.92081875395237522</v>
      </c>
      <c r="BU8" s="72">
        <f t="shared" si="20"/>
        <v>-0.1356285410234741</v>
      </c>
      <c r="BV8" s="9"/>
      <c r="BW8" s="43"/>
      <c r="BX8" s="28">
        <v>5.416666666666667</v>
      </c>
      <c r="BY8" s="6">
        <v>5.5</v>
      </c>
      <c r="BZ8" s="6">
        <v>4.583333333333333</v>
      </c>
      <c r="CA8" s="6">
        <v>5.083333333333333</v>
      </c>
      <c r="CB8" s="6">
        <v>5.666666666666667</v>
      </c>
      <c r="CC8" s="6">
        <v>5.75</v>
      </c>
      <c r="CD8" s="6">
        <v>4.5</v>
      </c>
      <c r="CE8" s="6">
        <v>4.25</v>
      </c>
      <c r="CF8" s="6"/>
      <c r="CG8" s="13">
        <v>5.4583333333333339</v>
      </c>
      <c r="CH8" s="13">
        <v>4.833333333333333</v>
      </c>
      <c r="CI8" s="10">
        <v>0.62500000000000089</v>
      </c>
      <c r="CJ8" s="13">
        <v>5.7083333333333339</v>
      </c>
      <c r="CK8" s="13">
        <v>4.375</v>
      </c>
      <c r="CL8" s="10">
        <v>1.3333333333333339</v>
      </c>
      <c r="CM8" s="1"/>
      <c r="CN8" s="28">
        <v>4.416666666666667</v>
      </c>
      <c r="CO8" s="6">
        <v>4.583333333333333</v>
      </c>
      <c r="CP8" s="6">
        <v>3.5</v>
      </c>
      <c r="CQ8" s="6">
        <v>5</v>
      </c>
      <c r="CR8" s="12">
        <v>4.5</v>
      </c>
      <c r="CS8" s="12">
        <v>4.25</v>
      </c>
      <c r="CT8" s="11">
        <v>0.25</v>
      </c>
      <c r="CU8" s="1"/>
      <c r="CV8" s="36">
        <f t="shared" si="0"/>
        <v>0.31756042929152134</v>
      </c>
      <c r="CW8" s="36">
        <f t="shared" si="1"/>
        <v>0</v>
      </c>
      <c r="CX8" s="75">
        <f t="shared" si="2"/>
        <v>0.15878021464576067</v>
      </c>
      <c r="CY8" s="36">
        <f t="shared" si="3"/>
        <v>0.31756042929152134</v>
      </c>
      <c r="CZ8" s="36">
        <f t="shared" si="4"/>
        <v>0</v>
      </c>
      <c r="DA8" s="75">
        <f t="shared" si="5"/>
        <v>0.15878021464576067</v>
      </c>
      <c r="DB8" s="78">
        <f t="shared" si="6"/>
        <v>0</v>
      </c>
      <c r="DC8" s="36">
        <f t="shared" si="7"/>
        <v>0.45102681179626242</v>
      </c>
      <c r="DD8" s="36">
        <f t="shared" si="8"/>
        <v>0</v>
      </c>
      <c r="DE8" s="36">
        <f t="shared" si="9"/>
        <v>0</v>
      </c>
      <c r="DF8" s="36">
        <f t="shared" si="10"/>
        <v>0</v>
      </c>
      <c r="DG8" s="75">
        <f t="shared" si="11"/>
        <v>0.1127567029490656</v>
      </c>
      <c r="DH8" s="36">
        <f t="shared" si="12"/>
        <v>0</v>
      </c>
      <c r="DI8" s="36">
        <f t="shared" si="13"/>
        <v>0</v>
      </c>
      <c r="DJ8" s="36">
        <f t="shared" si="14"/>
        <v>0</v>
      </c>
      <c r="DK8" s="36">
        <f t="shared" si="15"/>
        <v>0</v>
      </c>
      <c r="DL8" s="11">
        <f t="shared" si="16"/>
        <v>0</v>
      </c>
      <c r="DM8" s="81">
        <f t="shared" si="17"/>
        <v>0.1127567029490656</v>
      </c>
      <c r="DN8" s="1"/>
      <c r="DO8" s="39">
        <v>2.5</v>
      </c>
      <c r="DP8" s="7">
        <v>0</v>
      </c>
      <c r="DQ8" s="7">
        <v>2.5</v>
      </c>
      <c r="DR8" s="7">
        <v>0</v>
      </c>
      <c r="DS8" s="7">
        <v>5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B8" s="5">
        <v>20</v>
      </c>
      <c r="EC8" s="5">
        <v>0</v>
      </c>
      <c r="ED8" s="5">
        <v>0</v>
      </c>
      <c r="EE8" s="5">
        <v>1</v>
      </c>
      <c r="EF8" s="5">
        <v>0</v>
      </c>
      <c r="EG8" s="5">
        <v>20</v>
      </c>
      <c r="EH8" s="5">
        <v>1</v>
      </c>
      <c r="EI8" s="5">
        <v>0</v>
      </c>
      <c r="EJ8" s="5">
        <v>0</v>
      </c>
      <c r="EK8" s="5">
        <v>0</v>
      </c>
      <c r="EL8" s="5"/>
      <c r="EM8" s="5">
        <v>20</v>
      </c>
      <c r="EN8" s="5">
        <v>2</v>
      </c>
      <c r="EO8" s="5">
        <v>0</v>
      </c>
      <c r="EP8" s="5">
        <v>20</v>
      </c>
      <c r="EQ8" s="5">
        <v>0</v>
      </c>
      <c r="ER8" s="5">
        <v>0</v>
      </c>
      <c r="ES8" s="5">
        <v>20</v>
      </c>
      <c r="ET8" s="5">
        <v>0</v>
      </c>
      <c r="EU8" s="5">
        <v>0</v>
      </c>
      <c r="EV8" s="5">
        <v>20</v>
      </c>
      <c r="EW8" s="5">
        <v>0</v>
      </c>
      <c r="EX8" s="5">
        <v>0</v>
      </c>
      <c r="EY8" s="5"/>
      <c r="EZ8" s="5">
        <v>20</v>
      </c>
      <c r="FA8">
        <v>0</v>
      </c>
      <c r="FB8">
        <v>0</v>
      </c>
      <c r="FC8" s="5">
        <v>20</v>
      </c>
      <c r="FD8" s="5">
        <v>0</v>
      </c>
      <c r="FE8" s="5">
        <v>0</v>
      </c>
      <c r="FF8" s="5">
        <v>20</v>
      </c>
      <c r="FG8" s="5">
        <v>0</v>
      </c>
      <c r="FH8" s="5">
        <v>0</v>
      </c>
      <c r="FI8" s="5">
        <v>20</v>
      </c>
      <c r="FJ8" s="5">
        <v>0</v>
      </c>
      <c r="FK8" s="5">
        <v>0</v>
      </c>
    </row>
    <row r="9" spans="1:167" s="4" customFormat="1">
      <c r="A9" s="3">
        <v>19</v>
      </c>
      <c r="B9" s="21" t="s">
        <v>72</v>
      </c>
      <c r="C9" s="21" t="s">
        <v>576</v>
      </c>
      <c r="D9" s="21" t="s">
        <v>438</v>
      </c>
      <c r="E9" s="21" t="s">
        <v>73</v>
      </c>
      <c r="F9" s="21" t="s">
        <v>74</v>
      </c>
      <c r="G9" s="21" t="s">
        <v>438</v>
      </c>
      <c r="H9" s="21" t="s">
        <v>75</v>
      </c>
      <c r="I9" s="21" t="s">
        <v>76</v>
      </c>
      <c r="J9" s="26" t="s">
        <v>379</v>
      </c>
      <c r="K9" s="26">
        <v>2</v>
      </c>
      <c r="L9" s="4">
        <v>8</v>
      </c>
      <c r="M9" s="4">
        <v>6</v>
      </c>
      <c r="N9" s="4">
        <v>7</v>
      </c>
      <c r="O9" s="4">
        <v>8</v>
      </c>
      <c r="P9" s="4">
        <v>9</v>
      </c>
      <c r="Q9" s="4">
        <v>10</v>
      </c>
      <c r="R9" s="3"/>
      <c r="S9" s="3">
        <v>0</v>
      </c>
      <c r="T9" s="3"/>
      <c r="U9" s="3">
        <v>6.5</v>
      </c>
      <c r="V9" s="3">
        <v>9.5</v>
      </c>
      <c r="W9" s="19">
        <v>-3</v>
      </c>
      <c r="X9" s="2"/>
      <c r="Y9" s="24">
        <v>3</v>
      </c>
      <c r="Z9" s="5">
        <v>8</v>
      </c>
      <c r="AA9" s="5">
        <v>6</v>
      </c>
      <c r="AB9" s="3">
        <v>7</v>
      </c>
      <c r="AC9" s="3">
        <v>8</v>
      </c>
      <c r="AD9" s="3">
        <v>8</v>
      </c>
      <c r="AE9" s="3">
        <v>9</v>
      </c>
      <c r="AG9" s="3">
        <v>0</v>
      </c>
      <c r="AH9" s="3"/>
      <c r="AI9" s="3">
        <v>6.5</v>
      </c>
      <c r="AJ9" s="3">
        <v>8.5</v>
      </c>
      <c r="AK9" s="19">
        <v>-2</v>
      </c>
      <c r="AL9" s="2"/>
      <c r="AM9" s="26">
        <v>3</v>
      </c>
      <c r="AN9" s="4">
        <v>3</v>
      </c>
      <c r="AO9" s="3">
        <v>2</v>
      </c>
      <c r="AP9" s="3">
        <v>3</v>
      </c>
      <c r="AQ9" s="4">
        <v>3</v>
      </c>
      <c r="AR9" s="3">
        <v>3</v>
      </c>
      <c r="AT9" s="3">
        <v>0</v>
      </c>
      <c r="AU9" s="3"/>
      <c r="AV9" s="3">
        <v>2.5</v>
      </c>
      <c r="AW9" s="3">
        <v>3</v>
      </c>
      <c r="AX9" s="19">
        <v>-0.5</v>
      </c>
      <c r="AY9" s="2"/>
      <c r="AZ9" s="37">
        <v>9.6666666666666661</v>
      </c>
      <c r="BA9" s="22">
        <v>1212.8431372549019</v>
      </c>
      <c r="BB9" s="22">
        <v>3.1372549019607843</v>
      </c>
      <c r="BC9" s="22">
        <v>1</v>
      </c>
      <c r="BD9" s="22">
        <v>0.33333333333333331</v>
      </c>
      <c r="BE9" s="22">
        <v>3.1372549019607843</v>
      </c>
      <c r="BF9" s="22">
        <v>0.33333333333333331</v>
      </c>
      <c r="BG9" s="22">
        <v>3.9215686274509803E-2</v>
      </c>
      <c r="BI9" s="37">
        <v>1.0280287236002434</v>
      </c>
      <c r="BJ9" s="22">
        <v>3.0841625672777613</v>
      </c>
      <c r="BK9" s="22">
        <v>0.61671227919975624</v>
      </c>
      <c r="BL9" s="22">
        <v>0.3010299956639812</v>
      </c>
      <c r="BM9" s="22">
        <v>0.12493873660829993</v>
      </c>
      <c r="BN9" s="22">
        <v>0.61671227919975624</v>
      </c>
      <c r="BO9" s="22">
        <v>0.12493873660829993</v>
      </c>
      <c r="BP9" s="22">
        <v>1.6705693502852715E-2</v>
      </c>
      <c r="BQ9" s="22"/>
      <c r="BR9" s="22">
        <v>0</v>
      </c>
      <c r="BS9" s="130">
        <f t="shared" si="18"/>
        <v>0.36797678529459432</v>
      </c>
      <c r="BT9" s="130">
        <f t="shared" si="19"/>
        <v>0.13752786391632046</v>
      </c>
      <c r="BU9" s="72">
        <f t="shared" si="20"/>
        <v>0.23044892137827386</v>
      </c>
      <c r="BV9" s="8"/>
      <c r="BW9" s="42"/>
      <c r="BX9" s="28">
        <v>5.833333333333333</v>
      </c>
      <c r="BY9" s="6">
        <v>6.083333333333333</v>
      </c>
      <c r="BZ9" s="6">
        <v>5.916666666666667</v>
      </c>
      <c r="CA9" s="6">
        <v>5.75</v>
      </c>
      <c r="CB9" s="6">
        <v>6.666666666666667</v>
      </c>
      <c r="CC9" s="6">
        <v>6.166666666666667</v>
      </c>
      <c r="CD9" s="6">
        <v>5.916666666666667</v>
      </c>
      <c r="CE9" s="6">
        <v>4.916666666666667</v>
      </c>
      <c r="CF9" s="6"/>
      <c r="CG9" s="13">
        <v>5.958333333333333</v>
      </c>
      <c r="CH9" s="13">
        <v>5.8333333333333339</v>
      </c>
      <c r="CI9" s="10">
        <v>0.12499999999999911</v>
      </c>
      <c r="CJ9" s="13">
        <v>6.416666666666667</v>
      </c>
      <c r="CK9" s="13">
        <v>5.416666666666667</v>
      </c>
      <c r="CL9" s="10">
        <v>1</v>
      </c>
      <c r="CM9" s="2"/>
      <c r="CN9" s="28">
        <v>5.583333333333333</v>
      </c>
      <c r="CO9" s="6">
        <v>4.75</v>
      </c>
      <c r="CP9" s="6">
        <v>5</v>
      </c>
      <c r="CQ9" s="6">
        <v>4.583333333333333</v>
      </c>
      <c r="CR9" s="12">
        <v>5.1666666666666661</v>
      </c>
      <c r="CS9" s="12">
        <v>4.7916666666666661</v>
      </c>
      <c r="CT9" s="11">
        <v>0.375</v>
      </c>
      <c r="CU9" s="1"/>
      <c r="CV9" s="73">
        <f t="shared" si="0"/>
        <v>0</v>
      </c>
      <c r="CW9" s="73">
        <f t="shared" si="1"/>
        <v>0</v>
      </c>
      <c r="CX9" s="75">
        <f t="shared" si="2"/>
        <v>0</v>
      </c>
      <c r="CY9" s="73">
        <f t="shared" si="3"/>
        <v>0.31756042929152134</v>
      </c>
      <c r="CZ9" s="73">
        <f t="shared" si="4"/>
        <v>0</v>
      </c>
      <c r="DA9" s="75">
        <f t="shared" si="5"/>
        <v>0.15878021464576067</v>
      </c>
      <c r="DB9" s="78">
        <f t="shared" si="6"/>
        <v>-0.15878021464576067</v>
      </c>
      <c r="DC9" s="73">
        <f t="shared" si="7"/>
        <v>1.0471975511965979</v>
      </c>
      <c r="DD9" s="73">
        <f t="shared" si="8"/>
        <v>0</v>
      </c>
      <c r="DE9" s="73">
        <f t="shared" si="9"/>
        <v>0.92729521800161219</v>
      </c>
      <c r="DF9" s="73">
        <f t="shared" si="10"/>
        <v>0.31756042929152134</v>
      </c>
      <c r="DG9" s="75">
        <f t="shared" si="11"/>
        <v>0.57301329962243286</v>
      </c>
      <c r="DH9" s="73">
        <f t="shared" si="12"/>
        <v>1.266103672779499</v>
      </c>
      <c r="DI9" s="73">
        <f t="shared" si="13"/>
        <v>0</v>
      </c>
      <c r="DJ9" s="73">
        <f t="shared" si="14"/>
        <v>0.64350110879328448</v>
      </c>
      <c r="DK9" s="73">
        <f t="shared" si="15"/>
        <v>0</v>
      </c>
      <c r="DL9" s="11">
        <f t="shared" si="16"/>
        <v>0.47740119539319587</v>
      </c>
      <c r="DM9" s="81">
        <f t="shared" si="17"/>
        <v>9.5612104229236994E-2</v>
      </c>
      <c r="DN9" s="1"/>
      <c r="DO9" s="39">
        <v>0</v>
      </c>
      <c r="DP9" s="7">
        <v>0</v>
      </c>
      <c r="DQ9" s="7">
        <v>2.5</v>
      </c>
      <c r="DR9" s="7">
        <v>0</v>
      </c>
      <c r="DS9" s="7">
        <v>25</v>
      </c>
      <c r="DT9" s="7">
        <v>0</v>
      </c>
      <c r="DU9" s="7">
        <v>20</v>
      </c>
      <c r="DV9" s="7">
        <v>2.5</v>
      </c>
      <c r="DW9" s="7">
        <v>35</v>
      </c>
      <c r="DX9" s="7">
        <v>0</v>
      </c>
      <c r="DY9" s="7">
        <v>10</v>
      </c>
      <c r="DZ9" s="7">
        <v>0</v>
      </c>
      <c r="EB9" s="5">
        <v>20</v>
      </c>
      <c r="EC9" s="5">
        <v>0</v>
      </c>
      <c r="ED9" s="5">
        <v>0</v>
      </c>
      <c r="EE9" s="5">
        <v>0</v>
      </c>
      <c r="EF9" s="5">
        <v>0</v>
      </c>
      <c r="EG9" s="5">
        <v>20</v>
      </c>
      <c r="EH9" s="5">
        <v>0</v>
      </c>
      <c r="EI9" s="5">
        <v>0</v>
      </c>
      <c r="EJ9" s="5">
        <v>1</v>
      </c>
      <c r="EK9" s="5">
        <v>0</v>
      </c>
      <c r="EL9" s="5"/>
      <c r="EM9" s="5">
        <v>20</v>
      </c>
      <c r="EN9" s="5">
        <v>6</v>
      </c>
      <c r="EO9" s="5">
        <v>0</v>
      </c>
      <c r="EP9" s="5">
        <v>20</v>
      </c>
      <c r="EQ9" s="5">
        <v>4</v>
      </c>
      <c r="ER9" s="5">
        <v>0</v>
      </c>
      <c r="ES9" s="5">
        <v>20</v>
      </c>
      <c r="ET9" s="5">
        <v>5</v>
      </c>
      <c r="EU9" s="5">
        <v>1</v>
      </c>
      <c r="EV9" s="5">
        <v>20</v>
      </c>
      <c r="EW9" s="5">
        <v>3</v>
      </c>
      <c r="EX9" s="5">
        <v>0</v>
      </c>
      <c r="EY9" s="5"/>
      <c r="EZ9" s="5">
        <v>20</v>
      </c>
      <c r="FA9">
        <v>12</v>
      </c>
      <c r="FB9">
        <v>0</v>
      </c>
      <c r="FC9" s="5">
        <v>20</v>
      </c>
      <c r="FD9" s="5">
        <v>2</v>
      </c>
      <c r="FE9" s="5">
        <v>0</v>
      </c>
      <c r="FF9" s="5">
        <v>20</v>
      </c>
      <c r="FG9" s="5">
        <v>2</v>
      </c>
      <c r="FH9" s="5">
        <v>0</v>
      </c>
      <c r="FI9" s="5">
        <v>20</v>
      </c>
      <c r="FJ9" s="5">
        <v>2</v>
      </c>
      <c r="FK9" s="5">
        <v>0</v>
      </c>
    </row>
    <row r="10" spans="1:167" s="4" customFormat="1">
      <c r="A10" s="4">
        <v>39</v>
      </c>
      <c r="B10" s="21" t="s">
        <v>361</v>
      </c>
      <c r="C10" s="21" t="s">
        <v>500</v>
      </c>
      <c r="D10" s="21" t="s">
        <v>520</v>
      </c>
      <c r="E10" s="21" t="s">
        <v>521</v>
      </c>
      <c r="F10" s="21" t="s">
        <v>362</v>
      </c>
      <c r="G10" s="21" t="s">
        <v>188</v>
      </c>
      <c r="H10" s="21" t="s">
        <v>189</v>
      </c>
      <c r="I10" s="21" t="s">
        <v>190</v>
      </c>
      <c r="J10" s="25" t="s">
        <v>379</v>
      </c>
      <c r="K10" s="26">
        <v>5</v>
      </c>
      <c r="L10" s="4">
        <v>9</v>
      </c>
      <c r="M10" s="4">
        <v>4</v>
      </c>
      <c r="N10" s="4">
        <v>5</v>
      </c>
      <c r="O10" s="4">
        <v>6</v>
      </c>
      <c r="P10" s="4">
        <v>7</v>
      </c>
      <c r="Q10" s="4">
        <v>8</v>
      </c>
      <c r="R10" s="3"/>
      <c r="S10" s="3">
        <v>3</v>
      </c>
      <c r="T10" s="3"/>
      <c r="U10" s="3">
        <v>4.5</v>
      </c>
      <c r="V10" s="3">
        <v>7.5</v>
      </c>
      <c r="W10" s="19">
        <v>-3</v>
      </c>
      <c r="X10" s="2"/>
      <c r="Y10" s="24">
        <v>4</v>
      </c>
      <c r="Z10" s="5">
        <v>6</v>
      </c>
      <c r="AA10" s="5">
        <v>3</v>
      </c>
      <c r="AB10" s="3">
        <v>4</v>
      </c>
      <c r="AC10" s="3">
        <v>4</v>
      </c>
      <c r="AD10" s="3">
        <v>6</v>
      </c>
      <c r="AE10" s="3">
        <v>7</v>
      </c>
      <c r="AG10" s="3">
        <v>2</v>
      </c>
      <c r="AH10" s="3"/>
      <c r="AI10" s="3">
        <v>3.5</v>
      </c>
      <c r="AJ10" s="3">
        <v>6.5</v>
      </c>
      <c r="AK10" s="19">
        <v>-3</v>
      </c>
      <c r="AL10" s="2"/>
      <c r="AM10" s="26">
        <v>2</v>
      </c>
      <c r="AN10" s="4">
        <v>1</v>
      </c>
      <c r="AO10" s="3">
        <v>1</v>
      </c>
      <c r="AP10" s="3">
        <v>2</v>
      </c>
      <c r="AQ10" s="4">
        <v>2</v>
      </c>
      <c r="AR10" s="3">
        <v>2</v>
      </c>
      <c r="AT10" s="3">
        <v>0</v>
      </c>
      <c r="AU10" s="3"/>
      <c r="AV10" s="3">
        <v>1</v>
      </c>
      <c r="AW10" s="3">
        <v>2</v>
      </c>
      <c r="AX10" s="19">
        <v>-1</v>
      </c>
      <c r="AY10" s="2"/>
      <c r="AZ10" s="37">
        <v>85.843137254901961</v>
      </c>
      <c r="BA10" s="22">
        <v>59.137254901960787</v>
      </c>
      <c r="BB10" s="22">
        <v>1.392156862745098</v>
      </c>
      <c r="BC10" s="22">
        <v>0.47058823529411764</v>
      </c>
      <c r="BD10" s="22">
        <v>5.8823529411764705E-2</v>
      </c>
      <c r="BE10" s="22">
        <v>0.70588235294117652</v>
      </c>
      <c r="BF10" s="22">
        <v>10.294117647058824</v>
      </c>
      <c r="BG10" s="22">
        <v>6.2549019607843137</v>
      </c>
      <c r="BI10" s="37">
        <v>1.9387355041868224</v>
      </c>
      <c r="BJ10" s="22">
        <v>1.7791435998845491</v>
      </c>
      <c r="BK10" s="22">
        <v>0.37878965457681185</v>
      </c>
      <c r="BL10" s="22">
        <v>0.16749108729376372</v>
      </c>
      <c r="BM10" s="22">
        <v>2.4823583725032145E-2</v>
      </c>
      <c r="BN10" s="22">
        <v>0.2319490765206822</v>
      </c>
      <c r="BO10" s="22">
        <v>1.0528523073252758</v>
      </c>
      <c r="BP10" s="22">
        <v>0.86063154796905861</v>
      </c>
      <c r="BQ10" s="22"/>
      <c r="BR10" s="22">
        <v>0.14684057805612966</v>
      </c>
      <c r="BS10" s="130">
        <f t="shared" si="18"/>
        <v>0.18452442659254401</v>
      </c>
      <c r="BT10" s="130">
        <f t="shared" si="19"/>
        <v>1.2442528592179756</v>
      </c>
      <c r="BU10" s="72">
        <f t="shared" si="20"/>
        <v>-1.0597284326254315</v>
      </c>
      <c r="BV10" s="8"/>
      <c r="BW10" s="42"/>
      <c r="BX10" s="28">
        <v>6.416666666666667</v>
      </c>
      <c r="BY10" s="6">
        <v>5.416666666666667</v>
      </c>
      <c r="BZ10" s="6">
        <v>6</v>
      </c>
      <c r="CA10" s="6">
        <v>5.75</v>
      </c>
      <c r="CB10" s="6">
        <v>6.166666666666667</v>
      </c>
      <c r="CC10" s="6">
        <v>6.5</v>
      </c>
      <c r="CD10" s="6">
        <v>5.916666666666667</v>
      </c>
      <c r="CE10" s="6">
        <v>4.916666666666667</v>
      </c>
      <c r="CF10" s="6"/>
      <c r="CG10" s="13">
        <v>5.916666666666667</v>
      </c>
      <c r="CH10" s="13">
        <v>5.875</v>
      </c>
      <c r="CI10" s="10">
        <v>4.1666666666666963E-2</v>
      </c>
      <c r="CJ10" s="13">
        <v>6.3333333333333339</v>
      </c>
      <c r="CK10" s="13">
        <v>5.416666666666667</v>
      </c>
      <c r="CL10" s="10">
        <v>0.91666666666666696</v>
      </c>
      <c r="CM10" s="2"/>
      <c r="CN10" s="28">
        <v>4.833333333333333</v>
      </c>
      <c r="CO10" s="6">
        <v>5.75</v>
      </c>
      <c r="CP10" s="6">
        <v>4.916666666666667</v>
      </c>
      <c r="CQ10" s="6">
        <v>4.833333333333333</v>
      </c>
      <c r="CR10" s="12">
        <v>5.2916666666666661</v>
      </c>
      <c r="CS10" s="12">
        <v>4.875</v>
      </c>
      <c r="CT10" s="11">
        <v>0.41666666666666607</v>
      </c>
      <c r="CU10" s="1"/>
      <c r="CV10" s="73">
        <f t="shared" si="0"/>
        <v>0.55481103298007151</v>
      </c>
      <c r="CW10" s="73">
        <f t="shared" si="1"/>
        <v>0</v>
      </c>
      <c r="CX10" s="75">
        <f t="shared" si="2"/>
        <v>0.27740551649003575</v>
      </c>
      <c r="CY10" s="73">
        <f t="shared" si="3"/>
        <v>0</v>
      </c>
      <c r="CZ10" s="73">
        <f t="shared" si="4"/>
        <v>0.31756042929152134</v>
      </c>
      <c r="DA10" s="75">
        <f t="shared" si="5"/>
        <v>0.15878021464576067</v>
      </c>
      <c r="DB10" s="78">
        <f t="shared" si="6"/>
        <v>0.11862530184427508</v>
      </c>
      <c r="DC10" s="73">
        <f t="shared" si="7"/>
        <v>1.4202280540182106</v>
      </c>
      <c r="DD10" s="73">
        <f t="shared" si="8"/>
        <v>0</v>
      </c>
      <c r="DE10" s="73">
        <f t="shared" si="9"/>
        <v>1.266103672779499</v>
      </c>
      <c r="DF10" s="73">
        <f t="shared" si="10"/>
        <v>0.64350110879328448</v>
      </c>
      <c r="DG10" s="75">
        <f t="shared" si="11"/>
        <v>0.83245820889774857</v>
      </c>
      <c r="DH10" s="73">
        <f t="shared" si="12"/>
        <v>0.31756042929152134</v>
      </c>
      <c r="DI10" s="73">
        <f t="shared" si="13"/>
        <v>0.31756042929152134</v>
      </c>
      <c r="DJ10" s="73">
        <f t="shared" si="14"/>
        <v>0.31756042929152134</v>
      </c>
      <c r="DK10" s="73">
        <f t="shared" si="15"/>
        <v>0.45102681179626242</v>
      </c>
      <c r="DL10" s="11">
        <f t="shared" si="16"/>
        <v>0.35092702491770661</v>
      </c>
      <c r="DM10" s="81">
        <f t="shared" si="17"/>
        <v>0.48153118398004197</v>
      </c>
      <c r="DN10" s="1"/>
      <c r="DO10" s="39">
        <v>7.5</v>
      </c>
      <c r="DP10" s="7">
        <v>0</v>
      </c>
      <c r="DQ10" s="7">
        <v>0</v>
      </c>
      <c r="DR10" s="7">
        <v>2.5</v>
      </c>
      <c r="DS10" s="7">
        <v>42.5</v>
      </c>
      <c r="DT10" s="7">
        <v>0</v>
      </c>
      <c r="DU10" s="7">
        <v>35</v>
      </c>
      <c r="DV10" s="7">
        <v>10</v>
      </c>
      <c r="DW10" s="7">
        <v>2.5</v>
      </c>
      <c r="DX10" s="7">
        <v>2.5</v>
      </c>
      <c r="DY10" s="7">
        <v>2.5</v>
      </c>
      <c r="DZ10" s="7">
        <v>5</v>
      </c>
      <c r="EB10" s="5">
        <v>20</v>
      </c>
      <c r="EC10" s="5">
        <v>1</v>
      </c>
      <c r="ED10" s="5">
        <v>0</v>
      </c>
      <c r="EE10" s="5">
        <v>0</v>
      </c>
      <c r="EF10" s="5">
        <v>1</v>
      </c>
      <c r="EG10" s="5">
        <v>20</v>
      </c>
      <c r="EH10" s="5">
        <v>2</v>
      </c>
      <c r="EI10" s="5">
        <v>0</v>
      </c>
      <c r="EJ10" s="5">
        <v>0</v>
      </c>
      <c r="EK10" s="5">
        <v>0</v>
      </c>
      <c r="EL10" s="5"/>
      <c r="EM10" s="5">
        <v>20</v>
      </c>
      <c r="EN10" s="5">
        <v>15</v>
      </c>
      <c r="EO10" s="5">
        <v>0</v>
      </c>
      <c r="EP10" s="5">
        <v>20</v>
      </c>
      <c r="EQ10" s="5">
        <v>2</v>
      </c>
      <c r="ER10" s="5">
        <v>0</v>
      </c>
      <c r="ES10" s="5">
        <v>20</v>
      </c>
      <c r="ET10" s="5">
        <v>13</v>
      </c>
      <c r="EU10" s="5">
        <v>2</v>
      </c>
      <c r="EV10" s="5">
        <v>20</v>
      </c>
      <c r="EW10" s="5">
        <v>1</v>
      </c>
      <c r="EX10" s="5">
        <v>2</v>
      </c>
      <c r="EY10" s="5"/>
      <c r="EZ10" s="5">
        <v>20</v>
      </c>
      <c r="FA10">
        <v>1</v>
      </c>
      <c r="FB10">
        <v>0</v>
      </c>
      <c r="FC10" s="5">
        <v>20</v>
      </c>
      <c r="FD10" s="5">
        <v>0</v>
      </c>
      <c r="FE10" s="5">
        <v>1</v>
      </c>
      <c r="FF10" s="5">
        <v>20</v>
      </c>
      <c r="FG10" s="5">
        <v>0</v>
      </c>
      <c r="FH10" s="5">
        <v>1</v>
      </c>
      <c r="FI10" s="5">
        <v>20</v>
      </c>
      <c r="FJ10" s="5">
        <v>1</v>
      </c>
      <c r="FK10" s="5">
        <v>1</v>
      </c>
    </row>
    <row r="11" spans="1:167" s="4" customFormat="1">
      <c r="A11" s="4">
        <v>12</v>
      </c>
      <c r="B11" s="21" t="s">
        <v>532</v>
      </c>
      <c r="C11" s="21" t="s">
        <v>477</v>
      </c>
      <c r="D11" s="21" t="s">
        <v>533</v>
      </c>
      <c r="E11" s="21" t="s">
        <v>534</v>
      </c>
      <c r="F11" s="21" t="s">
        <v>535</v>
      </c>
      <c r="G11" s="21" t="s">
        <v>533</v>
      </c>
      <c r="H11" s="21" t="s">
        <v>536</v>
      </c>
      <c r="I11" s="21" t="s">
        <v>566</v>
      </c>
      <c r="J11" s="26" t="s">
        <v>379</v>
      </c>
      <c r="K11" s="26">
        <v>4</v>
      </c>
      <c r="L11" s="4">
        <v>6</v>
      </c>
      <c r="M11" s="4">
        <v>3</v>
      </c>
      <c r="N11" s="4">
        <v>4</v>
      </c>
      <c r="O11" s="4">
        <v>6</v>
      </c>
      <c r="P11" s="4">
        <v>6</v>
      </c>
      <c r="Q11" s="4">
        <v>7</v>
      </c>
      <c r="R11" s="3"/>
      <c r="S11" s="3">
        <v>0</v>
      </c>
      <c r="T11" s="3"/>
      <c r="U11" s="3">
        <v>3.5</v>
      </c>
      <c r="V11" s="3">
        <v>6.5</v>
      </c>
      <c r="W11" s="19">
        <v>-3</v>
      </c>
      <c r="X11" s="2"/>
      <c r="Y11" s="24">
        <v>3</v>
      </c>
      <c r="Z11" s="5">
        <v>5</v>
      </c>
      <c r="AA11" s="5">
        <v>3</v>
      </c>
      <c r="AB11" s="3">
        <v>4</v>
      </c>
      <c r="AC11" s="3">
        <v>5</v>
      </c>
      <c r="AD11" s="3">
        <v>4</v>
      </c>
      <c r="AE11" s="3">
        <v>5</v>
      </c>
      <c r="AG11" s="3">
        <v>0</v>
      </c>
      <c r="AH11" s="3"/>
      <c r="AI11" s="3">
        <v>3.5</v>
      </c>
      <c r="AJ11" s="3">
        <v>4.5</v>
      </c>
      <c r="AK11" s="19">
        <v>-1</v>
      </c>
      <c r="AL11" s="2"/>
      <c r="AM11" s="26">
        <v>2</v>
      </c>
      <c r="AN11" s="4">
        <v>1</v>
      </c>
      <c r="AO11" s="3">
        <v>1</v>
      </c>
      <c r="AP11" s="3">
        <v>2</v>
      </c>
      <c r="AQ11" s="4">
        <v>2</v>
      </c>
      <c r="AR11" s="3">
        <v>2</v>
      </c>
      <c r="AT11" s="3">
        <v>0</v>
      </c>
      <c r="AU11" s="3"/>
      <c r="AV11" s="3">
        <v>1</v>
      </c>
      <c r="AW11" s="3">
        <v>2</v>
      </c>
      <c r="AX11" s="19">
        <v>-1</v>
      </c>
      <c r="AY11" s="2"/>
      <c r="AZ11" s="37">
        <v>8.2549019607843146</v>
      </c>
      <c r="BA11" s="22">
        <v>59.137254901960787</v>
      </c>
      <c r="BB11" s="22">
        <v>5.7254901960784315</v>
      </c>
      <c r="BC11" s="22">
        <v>4.9019607843137258</v>
      </c>
      <c r="BD11" s="22">
        <v>0.60784313725490191</v>
      </c>
      <c r="BE11" s="22">
        <v>5.7254901960784315</v>
      </c>
      <c r="BF11" s="22">
        <v>16.647058823529413</v>
      </c>
      <c r="BG11" s="22">
        <v>17.882352941176471</v>
      </c>
      <c r="BI11" s="37">
        <v>0.9663718225361515</v>
      </c>
      <c r="BJ11" s="22">
        <v>1.7791435998845491</v>
      </c>
      <c r="BK11" s="22">
        <v>0.82772394394483417</v>
      </c>
      <c r="BL11" s="22">
        <v>0.77099631949590697</v>
      </c>
      <c r="BM11" s="22">
        <v>0.20624367628578033</v>
      </c>
      <c r="BN11" s="22">
        <v>0.82772394394483417</v>
      </c>
      <c r="BO11" s="22">
        <v>1.2466723333413885</v>
      </c>
      <c r="BP11" s="22">
        <v>1.2760561110265982</v>
      </c>
      <c r="BQ11" s="22"/>
      <c r="BR11" s="22">
        <v>0</v>
      </c>
      <c r="BS11" s="130">
        <f t="shared" si="18"/>
        <v>0.81356790760609987</v>
      </c>
      <c r="BT11" s="130">
        <f t="shared" si="19"/>
        <v>1.5505880172428579</v>
      </c>
      <c r="BU11" s="72">
        <f t="shared" si="20"/>
        <v>-0.73702010963675801</v>
      </c>
      <c r="BV11" s="8"/>
      <c r="BW11" s="42"/>
      <c r="BX11" s="28">
        <v>5.416666666666667</v>
      </c>
      <c r="BY11" s="6">
        <v>5.416666666666667</v>
      </c>
      <c r="BZ11" s="6">
        <v>4.5</v>
      </c>
      <c r="CA11" s="6">
        <v>4.833333333333333</v>
      </c>
      <c r="CB11" s="6">
        <v>4.25</v>
      </c>
      <c r="CC11" s="6">
        <v>5.333333333333333</v>
      </c>
      <c r="CD11" s="6">
        <v>4.75</v>
      </c>
      <c r="CE11" s="6">
        <v>5.416666666666667</v>
      </c>
      <c r="CF11" s="6"/>
      <c r="CG11" s="13">
        <v>5.416666666666667</v>
      </c>
      <c r="CH11" s="13">
        <v>4.6666666666666661</v>
      </c>
      <c r="CI11" s="10">
        <v>0.75000000000000089</v>
      </c>
      <c r="CJ11" s="13">
        <v>4.7916666666666661</v>
      </c>
      <c r="CK11" s="13">
        <v>5.0833333333333339</v>
      </c>
      <c r="CL11" s="10">
        <v>-0.29166666666666785</v>
      </c>
      <c r="CM11" s="2"/>
      <c r="CN11" s="28">
        <v>4.416666666666667</v>
      </c>
      <c r="CO11" s="6">
        <v>5.5</v>
      </c>
      <c r="CP11" s="6">
        <v>4.416666666666667</v>
      </c>
      <c r="CQ11" s="6">
        <v>4.583333333333333</v>
      </c>
      <c r="CR11" s="12">
        <v>4.9583333333333339</v>
      </c>
      <c r="CS11" s="12">
        <v>4.5</v>
      </c>
      <c r="CT11" s="11">
        <v>0.45833333333333393</v>
      </c>
      <c r="CU11" s="1"/>
      <c r="CV11" s="73">
        <f t="shared" si="0"/>
        <v>0.55481103298007151</v>
      </c>
      <c r="CW11" s="73">
        <f t="shared" si="1"/>
        <v>0</v>
      </c>
      <c r="CX11" s="75">
        <f t="shared" si="2"/>
        <v>0.27740551649003575</v>
      </c>
      <c r="CY11" s="73">
        <f t="shared" si="3"/>
        <v>0</v>
      </c>
      <c r="CZ11" s="73">
        <f t="shared" si="4"/>
        <v>0</v>
      </c>
      <c r="DA11" s="75">
        <f t="shared" si="5"/>
        <v>0</v>
      </c>
      <c r="DB11" s="78">
        <f t="shared" si="6"/>
        <v>0.27740551649003575</v>
      </c>
      <c r="DC11" s="73">
        <f t="shared" si="7"/>
        <v>0.79539883018414359</v>
      </c>
      <c r="DD11" s="73">
        <f t="shared" si="8"/>
        <v>0</v>
      </c>
      <c r="DE11" s="73">
        <f t="shared" si="9"/>
        <v>0.31756042929152134</v>
      </c>
      <c r="DF11" s="73">
        <f t="shared" si="10"/>
        <v>0.31756042929152134</v>
      </c>
      <c r="DG11" s="75">
        <f t="shared" si="11"/>
        <v>0.35762992219179657</v>
      </c>
      <c r="DH11" s="73">
        <f t="shared" si="12"/>
        <v>0</v>
      </c>
      <c r="DI11" s="73">
        <f t="shared" si="13"/>
        <v>0</v>
      </c>
      <c r="DJ11" s="73">
        <f t="shared" si="14"/>
        <v>0</v>
      </c>
      <c r="DK11" s="73">
        <f t="shared" si="15"/>
        <v>0</v>
      </c>
      <c r="DL11" s="11">
        <f t="shared" si="16"/>
        <v>0</v>
      </c>
      <c r="DM11" s="81">
        <f t="shared" si="17"/>
        <v>0.35762992219179657</v>
      </c>
      <c r="DN11" s="1"/>
      <c r="DO11" s="39">
        <v>7.5</v>
      </c>
      <c r="DP11" s="7">
        <v>0</v>
      </c>
      <c r="DQ11" s="7">
        <v>0</v>
      </c>
      <c r="DR11" s="7">
        <v>0</v>
      </c>
      <c r="DS11" s="7">
        <v>15</v>
      </c>
      <c r="DT11" s="7">
        <v>0</v>
      </c>
      <c r="DU11" s="7">
        <v>2.5</v>
      </c>
      <c r="DV11" s="7">
        <v>2.5</v>
      </c>
      <c r="DW11" s="7">
        <v>0</v>
      </c>
      <c r="DX11" s="7">
        <v>0</v>
      </c>
      <c r="DY11" s="7">
        <v>0</v>
      </c>
      <c r="DZ11" s="7">
        <v>0</v>
      </c>
      <c r="EB11" s="5">
        <v>20</v>
      </c>
      <c r="EC11" s="5">
        <v>0</v>
      </c>
      <c r="ED11" s="5">
        <v>0</v>
      </c>
      <c r="EE11" s="5">
        <v>0</v>
      </c>
      <c r="EF11" s="5">
        <v>0</v>
      </c>
      <c r="EG11" s="5">
        <v>20</v>
      </c>
      <c r="EH11" s="5">
        <v>3</v>
      </c>
      <c r="EI11" s="5">
        <v>0</v>
      </c>
      <c r="EJ11" s="5">
        <v>0</v>
      </c>
      <c r="EK11" s="5">
        <v>0</v>
      </c>
      <c r="EL11" s="5"/>
      <c r="EM11" s="5">
        <v>20</v>
      </c>
      <c r="EN11" s="5">
        <v>5</v>
      </c>
      <c r="EO11" s="5">
        <v>0</v>
      </c>
      <c r="EP11" s="5">
        <v>20</v>
      </c>
      <c r="EQ11" s="5">
        <v>1</v>
      </c>
      <c r="ER11" s="5">
        <v>0</v>
      </c>
      <c r="ES11" s="5">
        <v>20</v>
      </c>
      <c r="ET11" s="5">
        <v>0</v>
      </c>
      <c r="EU11" s="5">
        <v>1</v>
      </c>
      <c r="EV11" s="5">
        <v>20</v>
      </c>
      <c r="EW11" s="5">
        <v>1</v>
      </c>
      <c r="EX11" s="5">
        <v>0</v>
      </c>
      <c r="EY11" s="5"/>
      <c r="EZ11" s="5">
        <v>20</v>
      </c>
      <c r="FA11">
        <v>0</v>
      </c>
      <c r="FB11">
        <v>0</v>
      </c>
      <c r="FC11" s="5">
        <v>20</v>
      </c>
      <c r="FD11" s="5">
        <v>0</v>
      </c>
      <c r="FE11" s="5">
        <v>0</v>
      </c>
      <c r="FF11" s="5">
        <v>20</v>
      </c>
      <c r="FG11" s="5">
        <v>0</v>
      </c>
      <c r="FH11" s="5">
        <v>0</v>
      </c>
      <c r="FI11" s="5">
        <v>20</v>
      </c>
      <c r="FJ11" s="5">
        <v>0</v>
      </c>
      <c r="FK11" s="5">
        <v>0</v>
      </c>
    </row>
    <row r="12" spans="1:167" s="4" customFormat="1">
      <c r="A12" s="3">
        <v>33</v>
      </c>
      <c r="B12" s="21" t="s">
        <v>298</v>
      </c>
      <c r="C12" s="21" t="s">
        <v>344</v>
      </c>
      <c r="D12" s="21" t="s">
        <v>345</v>
      </c>
      <c r="E12" s="21" t="s">
        <v>346</v>
      </c>
      <c r="F12" s="21" t="s">
        <v>347</v>
      </c>
      <c r="G12" s="21" t="s">
        <v>345</v>
      </c>
      <c r="H12" s="21" t="s">
        <v>348</v>
      </c>
      <c r="I12" s="21" t="s">
        <v>264</v>
      </c>
      <c r="J12" s="26" t="s">
        <v>274</v>
      </c>
      <c r="K12" s="26">
        <v>3</v>
      </c>
      <c r="L12" s="4">
        <v>7</v>
      </c>
      <c r="M12" s="4">
        <v>3</v>
      </c>
      <c r="N12" s="4">
        <v>4</v>
      </c>
      <c r="O12" s="4">
        <v>7</v>
      </c>
      <c r="P12" s="4">
        <v>5</v>
      </c>
      <c r="Q12" s="4">
        <v>6</v>
      </c>
      <c r="R12" s="3"/>
      <c r="S12" s="3">
        <v>0</v>
      </c>
      <c r="T12" s="3"/>
      <c r="U12" s="3">
        <v>3.5</v>
      </c>
      <c r="V12" s="3">
        <v>5.5</v>
      </c>
      <c r="W12" s="19">
        <v>-2</v>
      </c>
      <c r="X12" s="2"/>
      <c r="Y12" s="24">
        <v>4</v>
      </c>
      <c r="Z12" s="5">
        <v>6</v>
      </c>
      <c r="AA12" s="5">
        <v>3</v>
      </c>
      <c r="AB12" s="3">
        <v>4</v>
      </c>
      <c r="AC12" s="3">
        <v>6</v>
      </c>
      <c r="AD12" s="3">
        <v>5</v>
      </c>
      <c r="AE12" s="3">
        <v>6</v>
      </c>
      <c r="AG12" s="3">
        <v>0</v>
      </c>
      <c r="AH12" s="3"/>
      <c r="AI12" s="3">
        <v>3.5</v>
      </c>
      <c r="AJ12" s="3">
        <v>5.5</v>
      </c>
      <c r="AK12" s="19">
        <v>-2</v>
      </c>
      <c r="AL12" s="2"/>
      <c r="AM12" s="26">
        <v>2</v>
      </c>
      <c r="AN12" s="4">
        <v>1</v>
      </c>
      <c r="AO12" s="3">
        <v>1</v>
      </c>
      <c r="AP12" s="3">
        <v>2</v>
      </c>
      <c r="AQ12" s="4">
        <v>3</v>
      </c>
      <c r="AR12" s="3">
        <v>3</v>
      </c>
      <c r="AT12" s="3">
        <v>0</v>
      </c>
      <c r="AU12" s="3"/>
      <c r="AV12" s="3">
        <v>1</v>
      </c>
      <c r="AW12" s="3">
        <v>3</v>
      </c>
      <c r="AX12" s="19">
        <v>-2</v>
      </c>
      <c r="AY12" s="2"/>
      <c r="AZ12" s="37">
        <v>105.19607843137256</v>
      </c>
      <c r="BA12" s="22">
        <v>1212.8431372549019</v>
      </c>
      <c r="BB12" s="22">
        <v>0.13725490196078433</v>
      </c>
      <c r="BC12" s="22">
        <v>56.294117647058826</v>
      </c>
      <c r="BD12" s="22">
        <v>55.431372549019606</v>
      </c>
      <c r="BE12" s="22">
        <v>0.13725490196078433</v>
      </c>
      <c r="BF12" s="22">
        <v>2.5882352941176472</v>
      </c>
      <c r="BG12" s="22">
        <v>0</v>
      </c>
      <c r="BI12" s="37">
        <v>2.0261084795791517</v>
      </c>
      <c r="BJ12" s="22">
        <v>3.0841625672777613</v>
      </c>
      <c r="BK12" s="22">
        <v>5.5857817465000903E-2</v>
      </c>
      <c r="BL12" s="22">
        <v>1.7581100355003416</v>
      </c>
      <c r="BM12" s="22">
        <v>1.75152061350265</v>
      </c>
      <c r="BN12" s="22">
        <v>5.5857817465000903E-2</v>
      </c>
      <c r="BO12" s="22">
        <v>0.55488091363249314</v>
      </c>
      <c r="BP12" s="22">
        <v>0</v>
      </c>
      <c r="BQ12" s="22"/>
      <c r="BR12" s="22">
        <v>0</v>
      </c>
      <c r="BS12" s="130">
        <f t="shared" si="18"/>
        <v>2.0520221325480383</v>
      </c>
      <c r="BT12" s="130">
        <f t="shared" si="19"/>
        <v>0.55488091363249314</v>
      </c>
      <c r="BU12" s="72">
        <f t="shared" si="20"/>
        <v>1.4971412189155453</v>
      </c>
      <c r="BV12" s="8"/>
      <c r="BW12" s="42"/>
      <c r="BX12" s="28">
        <v>5.333333333333333</v>
      </c>
      <c r="BY12" s="6">
        <v>3.6666666666666665</v>
      </c>
      <c r="BZ12" s="6">
        <v>4.333333333333333</v>
      </c>
      <c r="CA12" s="6">
        <v>4.166666666666667</v>
      </c>
      <c r="CB12" s="6">
        <v>4.833333333333333</v>
      </c>
      <c r="CC12" s="6">
        <v>5.166666666666667</v>
      </c>
      <c r="CD12" s="6">
        <v>4.5</v>
      </c>
      <c r="CE12" s="6">
        <v>4.583333333333333</v>
      </c>
      <c r="CF12" s="6"/>
      <c r="CG12" s="13">
        <v>4.5</v>
      </c>
      <c r="CH12" s="13">
        <v>4.25</v>
      </c>
      <c r="CI12" s="10">
        <v>0.25</v>
      </c>
      <c r="CJ12" s="13">
        <v>5</v>
      </c>
      <c r="CK12" s="13">
        <v>4.5416666666666661</v>
      </c>
      <c r="CL12" s="10">
        <v>0.45833333333333393</v>
      </c>
      <c r="CM12" s="2"/>
      <c r="CN12" s="28">
        <v>5.166666666666667</v>
      </c>
      <c r="CO12" s="6">
        <v>4.333333333333333</v>
      </c>
      <c r="CP12" s="6">
        <v>4.2727272727272725</v>
      </c>
      <c r="CQ12" s="6">
        <v>3.5</v>
      </c>
      <c r="CR12" s="12">
        <v>4.75</v>
      </c>
      <c r="CS12" s="12">
        <v>3.8863636363636362</v>
      </c>
      <c r="CT12" s="11">
        <v>0.86363636363636376</v>
      </c>
      <c r="CU12" s="1"/>
      <c r="CV12" s="73">
        <f t="shared" si="0"/>
        <v>0.45102681179626242</v>
      </c>
      <c r="CW12" s="73">
        <f t="shared" si="1"/>
        <v>0.45102681179626242</v>
      </c>
      <c r="CX12" s="75">
        <f t="shared" si="2"/>
        <v>0.45102681179626242</v>
      </c>
      <c r="CY12" s="73">
        <f t="shared" si="3"/>
        <v>0</v>
      </c>
      <c r="CZ12" s="73">
        <f t="shared" si="4"/>
        <v>0</v>
      </c>
      <c r="DA12" s="75">
        <f t="shared" si="5"/>
        <v>0</v>
      </c>
      <c r="DB12" s="78">
        <f t="shared" si="6"/>
        <v>0.45102681179626242</v>
      </c>
      <c r="DC12" s="73">
        <f t="shared" si="7"/>
        <v>0.45102681179626242</v>
      </c>
      <c r="DD12" s="73">
        <f t="shared" si="8"/>
        <v>0</v>
      </c>
      <c r="DE12" s="73">
        <f t="shared" si="9"/>
        <v>0</v>
      </c>
      <c r="DF12" s="73">
        <f t="shared" si="10"/>
        <v>0</v>
      </c>
      <c r="DG12" s="75">
        <f t="shared" si="11"/>
        <v>0.1127567029490656</v>
      </c>
      <c r="DH12" s="73">
        <f t="shared" si="12"/>
        <v>0.31756042929152134</v>
      </c>
      <c r="DI12" s="73">
        <f t="shared" si="13"/>
        <v>0</v>
      </c>
      <c r="DJ12" s="73">
        <f t="shared" si="14"/>
        <v>0</v>
      </c>
      <c r="DK12" s="73">
        <f t="shared" si="15"/>
        <v>0</v>
      </c>
      <c r="DL12" s="11">
        <f t="shared" si="16"/>
        <v>7.9390107322880335E-2</v>
      </c>
      <c r="DM12" s="81">
        <f t="shared" si="17"/>
        <v>3.3366595626185269E-2</v>
      </c>
      <c r="DN12" s="1"/>
      <c r="DO12" s="39">
        <v>5</v>
      </c>
      <c r="DP12" s="7">
        <v>5</v>
      </c>
      <c r="DQ12" s="7">
        <v>0</v>
      </c>
      <c r="DR12" s="7">
        <v>0</v>
      </c>
      <c r="DS12" s="7">
        <v>5</v>
      </c>
      <c r="DT12" s="7">
        <v>0</v>
      </c>
      <c r="DU12" s="7">
        <v>0</v>
      </c>
      <c r="DV12" s="7">
        <v>0</v>
      </c>
      <c r="DW12" s="7">
        <v>2.5</v>
      </c>
      <c r="DX12" s="7">
        <v>0</v>
      </c>
      <c r="DY12" s="7">
        <v>0</v>
      </c>
      <c r="DZ12" s="7">
        <v>0</v>
      </c>
      <c r="EB12" s="5">
        <v>20</v>
      </c>
      <c r="EC12" s="5">
        <v>0</v>
      </c>
      <c r="ED12" s="5">
        <v>0</v>
      </c>
      <c r="EE12" s="5">
        <v>0</v>
      </c>
      <c r="EF12" s="5">
        <v>0</v>
      </c>
      <c r="EG12" s="5">
        <v>20</v>
      </c>
      <c r="EH12" s="5">
        <v>2</v>
      </c>
      <c r="EI12" s="5">
        <v>2</v>
      </c>
      <c r="EJ12" s="5">
        <v>0</v>
      </c>
      <c r="EK12" s="5">
        <v>0</v>
      </c>
      <c r="EL12" s="5"/>
      <c r="EM12" s="5">
        <v>20</v>
      </c>
      <c r="EN12" s="5">
        <v>1</v>
      </c>
      <c r="EO12" s="5">
        <v>0</v>
      </c>
      <c r="EP12" s="5">
        <v>20</v>
      </c>
      <c r="EQ12" s="5">
        <v>1</v>
      </c>
      <c r="ER12" s="5">
        <v>0</v>
      </c>
      <c r="ES12" s="5">
        <v>20</v>
      </c>
      <c r="ET12" s="5">
        <v>0</v>
      </c>
      <c r="EU12" s="5">
        <v>0</v>
      </c>
      <c r="EV12" s="5">
        <v>20</v>
      </c>
      <c r="EW12" s="5">
        <v>0</v>
      </c>
      <c r="EX12" s="5">
        <v>0</v>
      </c>
      <c r="EY12" s="5"/>
      <c r="EZ12" s="5">
        <v>20</v>
      </c>
      <c r="FA12">
        <v>1</v>
      </c>
      <c r="FB12">
        <v>0</v>
      </c>
      <c r="FC12" s="5">
        <v>20</v>
      </c>
      <c r="FD12" s="5">
        <v>0</v>
      </c>
      <c r="FE12" s="5">
        <v>0</v>
      </c>
      <c r="FF12" s="5">
        <v>20</v>
      </c>
      <c r="FG12" s="5">
        <v>0</v>
      </c>
      <c r="FH12" s="5">
        <v>0</v>
      </c>
      <c r="FI12" s="5">
        <v>20</v>
      </c>
      <c r="FJ12" s="5">
        <v>0</v>
      </c>
      <c r="FK12" s="5">
        <v>0</v>
      </c>
    </row>
    <row r="13" spans="1:167" s="4" customFormat="1">
      <c r="A13" s="4">
        <v>23</v>
      </c>
      <c r="B13" s="21" t="s">
        <v>248</v>
      </c>
      <c r="C13" s="21" t="s">
        <v>577</v>
      </c>
      <c r="D13" s="21" t="s">
        <v>249</v>
      </c>
      <c r="E13" s="21" t="s">
        <v>250</v>
      </c>
      <c r="F13" s="21" t="s">
        <v>251</v>
      </c>
      <c r="G13" s="21" t="s">
        <v>252</v>
      </c>
      <c r="H13" s="21" t="s">
        <v>253</v>
      </c>
      <c r="I13" s="21" t="s">
        <v>254</v>
      </c>
      <c r="J13" s="26" t="s">
        <v>380</v>
      </c>
      <c r="K13" s="26">
        <v>6</v>
      </c>
      <c r="L13" s="4">
        <v>4</v>
      </c>
      <c r="M13" s="4">
        <v>4</v>
      </c>
      <c r="N13" s="4">
        <v>5</v>
      </c>
      <c r="O13" s="4">
        <v>4</v>
      </c>
      <c r="P13" s="4">
        <v>5</v>
      </c>
      <c r="Q13" s="4">
        <v>7</v>
      </c>
      <c r="R13" s="3"/>
      <c r="S13" s="3">
        <v>0</v>
      </c>
      <c r="T13" s="3"/>
      <c r="U13" s="3">
        <v>4.5</v>
      </c>
      <c r="V13" s="3">
        <v>6</v>
      </c>
      <c r="W13" s="19">
        <v>-1.5</v>
      </c>
      <c r="X13" s="2"/>
      <c r="Y13" s="24">
        <v>6</v>
      </c>
      <c r="Z13" s="5">
        <v>4</v>
      </c>
      <c r="AA13" s="5">
        <v>4</v>
      </c>
      <c r="AB13" s="3">
        <v>6</v>
      </c>
      <c r="AC13" s="3">
        <v>3</v>
      </c>
      <c r="AD13" s="3">
        <v>4</v>
      </c>
      <c r="AE13" s="3">
        <v>5</v>
      </c>
      <c r="AG13" s="3">
        <v>1</v>
      </c>
      <c r="AH13" s="3"/>
      <c r="AI13" s="3">
        <v>5</v>
      </c>
      <c r="AJ13" s="3">
        <v>4.5</v>
      </c>
      <c r="AK13" s="19">
        <v>0.5</v>
      </c>
      <c r="AL13" s="2"/>
      <c r="AM13" s="26">
        <v>1</v>
      </c>
      <c r="AN13" s="4">
        <v>1</v>
      </c>
      <c r="AO13" s="3">
        <v>1</v>
      </c>
      <c r="AP13" s="3">
        <v>1</v>
      </c>
      <c r="AQ13" s="4">
        <v>1</v>
      </c>
      <c r="AR13" s="3">
        <v>1</v>
      </c>
      <c r="AT13" s="3">
        <v>0</v>
      </c>
      <c r="AU13" s="3"/>
      <c r="AV13" s="3">
        <v>1</v>
      </c>
      <c r="AW13" s="3">
        <v>1</v>
      </c>
      <c r="AX13" s="19">
        <v>0</v>
      </c>
      <c r="AY13" s="2"/>
      <c r="AZ13" s="37">
        <v>171.54901960784315</v>
      </c>
      <c r="BA13" s="22">
        <v>14.96078431372549</v>
      </c>
      <c r="BB13" s="22">
        <v>1.4509803921568627</v>
      </c>
      <c r="BC13" s="22">
        <v>32.882352941176471</v>
      </c>
      <c r="BD13" s="22">
        <v>13.529411764705882</v>
      </c>
      <c r="BE13" s="22">
        <v>32.254901960784316</v>
      </c>
      <c r="BF13" s="22">
        <v>6.9215686274509807</v>
      </c>
      <c r="BG13" s="22">
        <v>2.7058823529411766</v>
      </c>
      <c r="BI13" s="37">
        <v>2.2369124960522324</v>
      </c>
      <c r="BJ13" s="22">
        <v>1.2030542287912649</v>
      </c>
      <c r="BK13" s="22">
        <v>0.38933983691012009</v>
      </c>
      <c r="BL13" s="22">
        <v>1.5299735620449382</v>
      </c>
      <c r="BM13" s="22">
        <v>1.1622480318813917</v>
      </c>
      <c r="BN13" s="22">
        <v>1.5218556718227587</v>
      </c>
      <c r="BO13" s="22">
        <v>0.89881118901266865</v>
      </c>
      <c r="BP13" s="22">
        <v>0.5688916280753078</v>
      </c>
      <c r="BQ13" s="22"/>
      <c r="BR13" s="22">
        <v>-1.1325158349126387</v>
      </c>
      <c r="BS13" s="130">
        <f t="shared" si="18"/>
        <v>1.6758861204268167</v>
      </c>
      <c r="BT13" s="130">
        <f t="shared" si="19"/>
        <v>1.0264291104404506</v>
      </c>
      <c r="BU13" s="72">
        <f t="shared" si="20"/>
        <v>0.64945700998636613</v>
      </c>
      <c r="BV13" s="8"/>
      <c r="BW13" s="42"/>
      <c r="BX13" s="28">
        <v>6.25</v>
      </c>
      <c r="BY13" s="6">
        <v>6.333333333333333</v>
      </c>
      <c r="BZ13" s="6">
        <v>5.5</v>
      </c>
      <c r="CA13" s="6">
        <v>5.083333333333333</v>
      </c>
      <c r="CB13" s="6">
        <v>6.333333333333333</v>
      </c>
      <c r="CC13" s="6">
        <v>6.666666666666667</v>
      </c>
      <c r="CD13" s="6">
        <v>5.75</v>
      </c>
      <c r="CE13" s="6">
        <v>5.166666666666667</v>
      </c>
      <c r="CF13" s="6"/>
      <c r="CG13" s="13">
        <v>6.2916666666666661</v>
      </c>
      <c r="CH13" s="13">
        <v>5.2916666666666661</v>
      </c>
      <c r="CI13" s="10">
        <v>1</v>
      </c>
      <c r="CJ13" s="13">
        <v>6.5</v>
      </c>
      <c r="CK13" s="13">
        <v>5.4583333333333339</v>
      </c>
      <c r="CL13" s="10">
        <v>1.0416666666666661</v>
      </c>
      <c r="CM13" s="2"/>
      <c r="CN13" s="28">
        <v>5.333333333333333</v>
      </c>
      <c r="CO13" s="6">
        <v>5.083333333333333</v>
      </c>
      <c r="CP13" s="6">
        <v>4.083333333333333</v>
      </c>
      <c r="CQ13" s="6">
        <v>4.416666666666667</v>
      </c>
      <c r="CR13" s="12">
        <v>5.208333333333333</v>
      </c>
      <c r="CS13" s="12">
        <v>4.25</v>
      </c>
      <c r="CT13" s="11">
        <v>0.95833333333333304</v>
      </c>
      <c r="CU13" s="1"/>
      <c r="CV13" s="73">
        <f t="shared" si="0"/>
        <v>0</v>
      </c>
      <c r="CW13" s="73">
        <f t="shared" si="1"/>
        <v>0.31756042929152134</v>
      </c>
      <c r="CX13" s="75">
        <f t="shared" si="2"/>
        <v>0.15878021464576067</v>
      </c>
      <c r="CY13" s="73">
        <f t="shared" si="3"/>
        <v>0</v>
      </c>
      <c r="CZ13" s="73">
        <f t="shared" si="4"/>
        <v>0</v>
      </c>
      <c r="DA13" s="75">
        <f t="shared" si="5"/>
        <v>0</v>
      </c>
      <c r="DB13" s="78">
        <f t="shared" si="6"/>
        <v>0.15878021464576067</v>
      </c>
      <c r="DC13" s="73">
        <f t="shared" si="7"/>
        <v>1.1040309877476004</v>
      </c>
      <c r="DD13" s="73">
        <f t="shared" si="8"/>
        <v>0.31756042929152134</v>
      </c>
      <c r="DE13" s="73">
        <f t="shared" si="9"/>
        <v>1.1592794807274085</v>
      </c>
      <c r="DF13" s="73">
        <f t="shared" si="10"/>
        <v>0.55481103298007151</v>
      </c>
      <c r="DG13" s="75">
        <f t="shared" si="11"/>
        <v>0.78392048268665049</v>
      </c>
      <c r="DH13" s="73">
        <f t="shared" si="12"/>
        <v>0.86321189006954113</v>
      </c>
      <c r="DI13" s="73">
        <f t="shared" si="13"/>
        <v>0.64350110879328448</v>
      </c>
      <c r="DJ13" s="73">
        <f t="shared" si="14"/>
        <v>0.45102681179626242</v>
      </c>
      <c r="DK13" s="73">
        <f t="shared" si="15"/>
        <v>0.45102681179626242</v>
      </c>
      <c r="DL13" s="11">
        <f t="shared" si="16"/>
        <v>0.60219165561383758</v>
      </c>
      <c r="DM13" s="81">
        <f t="shared" si="17"/>
        <v>0.1817288270728129</v>
      </c>
      <c r="DN13" s="1"/>
      <c r="DO13" s="39">
        <v>0</v>
      </c>
      <c r="DP13" s="7">
        <v>2.5</v>
      </c>
      <c r="DQ13" s="7">
        <v>0</v>
      </c>
      <c r="DR13" s="7">
        <v>0</v>
      </c>
      <c r="DS13" s="7">
        <v>27.500000000000004</v>
      </c>
      <c r="DT13" s="7">
        <v>2.5</v>
      </c>
      <c r="DU13" s="7">
        <v>30</v>
      </c>
      <c r="DV13" s="7">
        <v>7.5</v>
      </c>
      <c r="DW13" s="7">
        <v>17.5</v>
      </c>
      <c r="DX13" s="7">
        <v>10</v>
      </c>
      <c r="DY13" s="7">
        <v>5</v>
      </c>
      <c r="DZ13" s="7">
        <v>5</v>
      </c>
      <c r="EB13" s="5">
        <v>20</v>
      </c>
      <c r="EC13" s="5">
        <v>0</v>
      </c>
      <c r="ED13" s="5">
        <v>0</v>
      </c>
      <c r="EE13" s="5">
        <v>0</v>
      </c>
      <c r="EF13" s="5">
        <v>0</v>
      </c>
      <c r="EG13" s="5">
        <v>20</v>
      </c>
      <c r="EH13" s="5">
        <v>0</v>
      </c>
      <c r="EI13" s="5">
        <v>1</v>
      </c>
      <c r="EJ13" s="5">
        <v>0</v>
      </c>
      <c r="EK13" s="5">
        <v>0</v>
      </c>
      <c r="EL13" s="5"/>
      <c r="EM13" s="5">
        <v>20</v>
      </c>
      <c r="EN13" s="5">
        <v>10</v>
      </c>
      <c r="EO13" s="5">
        <v>0</v>
      </c>
      <c r="EP13" s="5">
        <v>20</v>
      </c>
      <c r="EQ13" s="5">
        <v>1</v>
      </c>
      <c r="ER13" s="5">
        <v>1</v>
      </c>
      <c r="ES13" s="5">
        <v>20</v>
      </c>
      <c r="ET13" s="5">
        <v>9</v>
      </c>
      <c r="EU13" s="5">
        <v>2</v>
      </c>
      <c r="EV13" s="5">
        <v>20</v>
      </c>
      <c r="EW13" s="5">
        <v>3</v>
      </c>
      <c r="EX13" s="5">
        <v>1</v>
      </c>
      <c r="EY13" s="5"/>
      <c r="EZ13" s="5">
        <v>20</v>
      </c>
      <c r="FA13">
        <v>5</v>
      </c>
      <c r="FB13">
        <v>4</v>
      </c>
      <c r="FC13" s="5">
        <v>20</v>
      </c>
      <c r="FD13" s="5">
        <v>2</v>
      </c>
      <c r="FE13" s="5">
        <v>0</v>
      </c>
      <c r="FF13" s="5">
        <v>20</v>
      </c>
      <c r="FG13" s="5">
        <v>2</v>
      </c>
      <c r="FH13" s="5">
        <v>0</v>
      </c>
      <c r="FI13" s="5">
        <v>20</v>
      </c>
      <c r="FJ13" s="5">
        <v>0</v>
      </c>
      <c r="FK13" s="5">
        <v>2</v>
      </c>
    </row>
    <row r="14" spans="1:167" s="4" customFormat="1">
      <c r="A14" s="4">
        <v>24</v>
      </c>
      <c r="B14" s="21" t="s">
        <v>255</v>
      </c>
      <c r="C14" s="21" t="s">
        <v>577</v>
      </c>
      <c r="D14" s="21" t="s">
        <v>428</v>
      </c>
      <c r="E14" s="21" t="s">
        <v>429</v>
      </c>
      <c r="F14" s="21" t="s">
        <v>430</v>
      </c>
      <c r="G14" s="21" t="s">
        <v>428</v>
      </c>
      <c r="H14" s="21" t="s">
        <v>431</v>
      </c>
      <c r="I14" s="21" t="s">
        <v>432</v>
      </c>
      <c r="J14" s="26" t="s">
        <v>379</v>
      </c>
      <c r="K14" s="26">
        <v>6</v>
      </c>
      <c r="L14" s="4">
        <v>5</v>
      </c>
      <c r="M14" s="4">
        <v>4</v>
      </c>
      <c r="N14" s="4">
        <v>5</v>
      </c>
      <c r="O14" s="4">
        <v>5</v>
      </c>
      <c r="P14" s="4">
        <v>4</v>
      </c>
      <c r="Q14" s="4">
        <v>5</v>
      </c>
      <c r="R14" s="3"/>
      <c r="S14" s="3">
        <v>0</v>
      </c>
      <c r="T14" s="3"/>
      <c r="U14" s="3">
        <v>4.5</v>
      </c>
      <c r="V14" s="3">
        <v>4.5</v>
      </c>
      <c r="W14" s="19">
        <v>0</v>
      </c>
      <c r="X14" s="2"/>
      <c r="Y14" s="24">
        <v>6</v>
      </c>
      <c r="Z14" s="5">
        <v>4</v>
      </c>
      <c r="AA14" s="5">
        <v>4</v>
      </c>
      <c r="AB14" s="3">
        <v>5</v>
      </c>
      <c r="AC14" s="3">
        <v>4</v>
      </c>
      <c r="AD14" s="3">
        <v>4</v>
      </c>
      <c r="AE14" s="3">
        <v>5</v>
      </c>
      <c r="AG14" s="3">
        <v>0</v>
      </c>
      <c r="AH14" s="3"/>
      <c r="AI14" s="3">
        <v>4.5</v>
      </c>
      <c r="AJ14" s="3">
        <v>4.5</v>
      </c>
      <c r="AK14" s="19">
        <v>0</v>
      </c>
      <c r="AL14" s="2"/>
      <c r="AM14" s="26">
        <v>1</v>
      </c>
      <c r="AN14" s="4">
        <v>1</v>
      </c>
      <c r="AO14" s="3">
        <v>1</v>
      </c>
      <c r="AP14" s="3">
        <v>1</v>
      </c>
      <c r="AQ14" s="4">
        <v>1</v>
      </c>
      <c r="AR14" s="3">
        <v>1</v>
      </c>
      <c r="AT14" s="3">
        <v>0</v>
      </c>
      <c r="AU14" s="3"/>
      <c r="AV14" s="3">
        <v>1</v>
      </c>
      <c r="AW14" s="3">
        <v>1</v>
      </c>
      <c r="AX14" s="19">
        <v>0</v>
      </c>
      <c r="AY14" s="2"/>
      <c r="AZ14" s="37">
        <v>12.823529411764707</v>
      </c>
      <c r="BA14" s="22">
        <v>14.96078431372549</v>
      </c>
      <c r="BB14" s="22">
        <v>36.019607843137258</v>
      </c>
      <c r="BC14" s="22">
        <v>3.9215686274509802</v>
      </c>
      <c r="BD14" s="22">
        <v>1.7058823529411764</v>
      </c>
      <c r="BE14" s="22">
        <v>36.019607843137258</v>
      </c>
      <c r="BF14" s="22">
        <v>43.862745098039213</v>
      </c>
      <c r="BG14" s="22">
        <v>1.0196078431372548</v>
      </c>
      <c r="BI14" s="37">
        <v>1.1406189408934624</v>
      </c>
      <c r="BJ14" s="22">
        <v>1.2030542287912649</v>
      </c>
      <c r="BK14" s="22">
        <v>1.5684318138641138</v>
      </c>
      <c r="BL14" s="22">
        <v>0.69210354538310181</v>
      </c>
      <c r="BM14" s="22">
        <v>0.43230891030330015</v>
      </c>
      <c r="BN14" s="22">
        <v>1.5684318138641138</v>
      </c>
      <c r="BO14" s="22">
        <v>1.6518858440230502</v>
      </c>
      <c r="BP14" s="22">
        <v>0.3052670486072358</v>
      </c>
      <c r="BQ14" s="22"/>
      <c r="BR14" s="22">
        <v>0</v>
      </c>
      <c r="BS14" s="130">
        <f t="shared" si="18"/>
        <v>0.82134652417971832</v>
      </c>
      <c r="BT14" s="130">
        <f t="shared" si="19"/>
        <v>1.6616456813122065</v>
      </c>
      <c r="BU14" s="72">
        <f t="shared" si="20"/>
        <v>-0.84029915713248815</v>
      </c>
      <c r="BV14" s="8"/>
      <c r="BW14" s="42"/>
      <c r="BX14" s="28">
        <v>5.666666666666667</v>
      </c>
      <c r="BY14" s="6">
        <v>5.75</v>
      </c>
      <c r="BZ14" s="6">
        <v>4</v>
      </c>
      <c r="CA14" s="6">
        <v>4.5</v>
      </c>
      <c r="CB14" s="6">
        <v>5.833333333333333</v>
      </c>
      <c r="CC14" s="6">
        <v>6.166666666666667</v>
      </c>
      <c r="CD14" s="6">
        <v>4.666666666666667</v>
      </c>
      <c r="CE14" s="6">
        <v>5.083333333333333</v>
      </c>
      <c r="CF14" s="6"/>
      <c r="CG14" s="13">
        <v>5.7083333333333339</v>
      </c>
      <c r="CH14" s="13">
        <v>4.25</v>
      </c>
      <c r="CI14" s="10">
        <v>1.4583333333333339</v>
      </c>
      <c r="CJ14" s="13">
        <v>6</v>
      </c>
      <c r="CK14" s="13">
        <v>4.875</v>
      </c>
      <c r="CL14" s="10">
        <v>1.125</v>
      </c>
      <c r="CM14" s="2"/>
      <c r="CN14" s="28">
        <v>4.833333333333333</v>
      </c>
      <c r="CO14" s="6">
        <v>5.583333333333333</v>
      </c>
      <c r="CP14" s="6">
        <v>3.8333333333333335</v>
      </c>
      <c r="CQ14" s="6">
        <v>4.666666666666667</v>
      </c>
      <c r="CR14" s="12">
        <v>5.208333333333333</v>
      </c>
      <c r="CS14" s="12">
        <v>4.25</v>
      </c>
      <c r="CT14" s="11">
        <v>0.95833333333333304</v>
      </c>
      <c r="CU14" s="1"/>
      <c r="CV14" s="73">
        <f t="shared" si="0"/>
        <v>0.45102681179626242</v>
      </c>
      <c r="CW14" s="73">
        <f t="shared" si="1"/>
        <v>0</v>
      </c>
      <c r="CX14" s="75">
        <f t="shared" si="2"/>
        <v>0.22551340589813121</v>
      </c>
      <c r="CY14" s="73">
        <f t="shared" si="3"/>
        <v>0</v>
      </c>
      <c r="CZ14" s="73">
        <f t="shared" si="4"/>
        <v>0</v>
      </c>
      <c r="DA14" s="75">
        <f t="shared" si="5"/>
        <v>0</v>
      </c>
      <c r="DB14" s="78">
        <f t="shared" si="6"/>
        <v>0.22551340589813121</v>
      </c>
      <c r="DC14" s="73">
        <f t="shared" si="7"/>
        <v>0.31756042929152134</v>
      </c>
      <c r="DD14" s="73">
        <f t="shared" si="8"/>
        <v>0</v>
      </c>
      <c r="DE14" s="73">
        <f t="shared" si="9"/>
        <v>0</v>
      </c>
      <c r="DF14" s="73">
        <f t="shared" si="10"/>
        <v>0</v>
      </c>
      <c r="DG14" s="75">
        <f t="shared" si="11"/>
        <v>7.9390107322880335E-2</v>
      </c>
      <c r="DH14" s="73">
        <f t="shared" si="12"/>
        <v>0.45102681179626242</v>
      </c>
      <c r="DI14" s="73">
        <f t="shared" si="13"/>
        <v>0</v>
      </c>
      <c r="DJ14" s="73">
        <f t="shared" si="14"/>
        <v>0.31756042929152134</v>
      </c>
      <c r="DK14" s="73">
        <f t="shared" si="15"/>
        <v>0</v>
      </c>
      <c r="DL14" s="11">
        <f t="shared" si="16"/>
        <v>0.19214681027194594</v>
      </c>
      <c r="DM14" s="81">
        <f t="shared" si="17"/>
        <v>-0.1127567029490656</v>
      </c>
      <c r="DN14" s="1"/>
      <c r="DO14" s="39">
        <v>5</v>
      </c>
      <c r="DP14" s="7">
        <v>0</v>
      </c>
      <c r="DQ14" s="7">
        <v>0</v>
      </c>
      <c r="DR14" s="7">
        <v>0</v>
      </c>
      <c r="DS14" s="7">
        <v>2.5</v>
      </c>
      <c r="DT14" s="7">
        <v>0</v>
      </c>
      <c r="DU14" s="7">
        <v>0</v>
      </c>
      <c r="DV14" s="7">
        <v>0</v>
      </c>
      <c r="DW14" s="7">
        <v>5</v>
      </c>
      <c r="DX14" s="7">
        <v>0</v>
      </c>
      <c r="DY14" s="7">
        <v>2.5</v>
      </c>
      <c r="DZ14" s="7">
        <v>0</v>
      </c>
      <c r="EB14" s="5">
        <v>20</v>
      </c>
      <c r="EC14" s="5">
        <v>0</v>
      </c>
      <c r="ED14" s="5">
        <v>0</v>
      </c>
      <c r="EE14" s="5">
        <v>0</v>
      </c>
      <c r="EF14" s="5">
        <v>0</v>
      </c>
      <c r="EG14" s="5">
        <v>20</v>
      </c>
      <c r="EH14" s="5">
        <v>2</v>
      </c>
      <c r="EI14" s="5">
        <v>0</v>
      </c>
      <c r="EJ14" s="5">
        <v>0</v>
      </c>
      <c r="EK14" s="5">
        <v>0</v>
      </c>
      <c r="EL14" s="5"/>
      <c r="EM14" s="5">
        <v>20</v>
      </c>
      <c r="EN14" s="5">
        <v>0</v>
      </c>
      <c r="EO14" s="5">
        <v>0</v>
      </c>
      <c r="EP14" s="5">
        <v>20</v>
      </c>
      <c r="EQ14" s="5">
        <v>1</v>
      </c>
      <c r="ER14" s="5">
        <v>0</v>
      </c>
      <c r="ES14" s="5">
        <v>20</v>
      </c>
      <c r="ET14" s="5">
        <v>0</v>
      </c>
      <c r="EU14" s="5">
        <v>0</v>
      </c>
      <c r="EV14" s="5">
        <v>20</v>
      </c>
      <c r="EW14" s="5">
        <v>0</v>
      </c>
      <c r="EX14" s="5">
        <v>0</v>
      </c>
      <c r="EY14" s="5"/>
      <c r="EZ14" s="5">
        <v>20</v>
      </c>
      <c r="FA14">
        <v>2</v>
      </c>
      <c r="FB14">
        <v>0</v>
      </c>
      <c r="FC14" s="5">
        <v>20</v>
      </c>
      <c r="FD14" s="5">
        <v>0</v>
      </c>
      <c r="FE14" s="5">
        <v>0</v>
      </c>
      <c r="FF14" s="5">
        <v>20</v>
      </c>
      <c r="FG14" s="5">
        <v>0</v>
      </c>
      <c r="FH14" s="5">
        <v>0</v>
      </c>
      <c r="FI14" s="5">
        <v>20</v>
      </c>
      <c r="FJ14" s="5">
        <v>1</v>
      </c>
      <c r="FK14" s="5">
        <v>0</v>
      </c>
    </row>
    <row r="15" spans="1:167" s="4" customFormat="1">
      <c r="A15" s="3">
        <v>41</v>
      </c>
      <c r="B15" s="21" t="s">
        <v>367</v>
      </c>
      <c r="C15" s="21" t="s">
        <v>577</v>
      </c>
      <c r="D15" s="21" t="s">
        <v>368</v>
      </c>
      <c r="E15" s="21" t="s">
        <v>111</v>
      </c>
      <c r="F15" s="21" t="s">
        <v>369</v>
      </c>
      <c r="G15" s="21" t="s">
        <v>368</v>
      </c>
      <c r="H15" s="21" t="s">
        <v>239</v>
      </c>
      <c r="I15" s="21" t="s">
        <v>522</v>
      </c>
      <c r="J15" s="26" t="s">
        <v>379</v>
      </c>
      <c r="K15" s="26">
        <v>6</v>
      </c>
      <c r="L15" s="4">
        <v>4</v>
      </c>
      <c r="M15" s="4">
        <v>8</v>
      </c>
      <c r="N15" s="4">
        <v>9</v>
      </c>
      <c r="O15" s="4">
        <v>4</v>
      </c>
      <c r="P15" s="4">
        <v>4</v>
      </c>
      <c r="Q15" s="4">
        <v>5</v>
      </c>
      <c r="R15" s="3"/>
      <c r="S15" s="3">
        <v>0</v>
      </c>
      <c r="T15" s="3"/>
      <c r="U15" s="3">
        <v>8.5</v>
      </c>
      <c r="V15" s="3">
        <v>4.5</v>
      </c>
      <c r="W15" s="19">
        <v>4</v>
      </c>
      <c r="X15" s="2"/>
      <c r="Y15" s="24">
        <v>6</v>
      </c>
      <c r="Z15" s="5">
        <v>4</v>
      </c>
      <c r="AA15" s="5">
        <v>5</v>
      </c>
      <c r="AB15" s="3">
        <v>7</v>
      </c>
      <c r="AC15" s="3">
        <v>4</v>
      </c>
      <c r="AD15" s="3">
        <v>3</v>
      </c>
      <c r="AE15" s="3">
        <v>4</v>
      </c>
      <c r="AG15" s="3">
        <v>0</v>
      </c>
      <c r="AH15" s="3"/>
      <c r="AI15" s="3">
        <v>6</v>
      </c>
      <c r="AJ15" s="3">
        <v>3.5</v>
      </c>
      <c r="AK15" s="19">
        <v>2.5</v>
      </c>
      <c r="AL15" s="2"/>
      <c r="AM15" s="26">
        <v>1</v>
      </c>
      <c r="AN15" s="4">
        <v>2</v>
      </c>
      <c r="AO15" s="3">
        <v>3</v>
      </c>
      <c r="AP15" s="3">
        <v>1</v>
      </c>
      <c r="AQ15" s="4">
        <v>1</v>
      </c>
      <c r="AR15" s="3">
        <v>1</v>
      </c>
      <c r="AT15" s="3">
        <v>0</v>
      </c>
      <c r="AU15" s="3"/>
      <c r="AV15" s="3">
        <v>2.5</v>
      </c>
      <c r="AW15" s="3">
        <v>1</v>
      </c>
      <c r="AX15" s="19">
        <v>1.5</v>
      </c>
      <c r="AY15" s="2"/>
      <c r="AZ15" s="37">
        <v>0.66666666666666663</v>
      </c>
      <c r="BA15" s="22">
        <v>14.96078431372549</v>
      </c>
      <c r="BB15" s="22">
        <v>26.96078431372549</v>
      </c>
      <c r="BC15" s="22">
        <v>0.66666666666666663</v>
      </c>
      <c r="BD15" s="22">
        <v>1</v>
      </c>
      <c r="BE15" s="22">
        <v>26.96078431372549</v>
      </c>
      <c r="BF15" s="22">
        <v>6.5882352941176467</v>
      </c>
      <c r="BG15" s="22">
        <v>18.254901960784313</v>
      </c>
      <c r="BI15" s="37">
        <v>0.22184874961635634</v>
      </c>
      <c r="BJ15" s="22">
        <v>1.2030542287912649</v>
      </c>
      <c r="BK15" s="22">
        <v>1.4465493494179105</v>
      </c>
      <c r="BL15" s="22">
        <v>0.22184874961635634</v>
      </c>
      <c r="BM15" s="22">
        <v>0.3010299956639812</v>
      </c>
      <c r="BN15" s="22">
        <v>1.4465493494179105</v>
      </c>
      <c r="BO15" s="22">
        <v>0.88014078892097503</v>
      </c>
      <c r="BP15" s="22">
        <v>1.2845413116890132</v>
      </c>
      <c r="BQ15" s="22"/>
      <c r="BR15" s="22">
        <v>0</v>
      </c>
      <c r="BS15" s="130">
        <f t="shared" si="18"/>
        <v>0.4259687322722811</v>
      </c>
      <c r="BT15" s="130">
        <f t="shared" si="19"/>
        <v>1.4123452341600546</v>
      </c>
      <c r="BU15" s="72">
        <f t="shared" si="20"/>
        <v>-0.98637650188777348</v>
      </c>
      <c r="BV15" s="8"/>
      <c r="BW15" s="42"/>
      <c r="BX15" s="28">
        <v>6.25</v>
      </c>
      <c r="BY15" s="6">
        <v>5.666666666666667</v>
      </c>
      <c r="BZ15" s="6">
        <v>5.583333333333333</v>
      </c>
      <c r="CA15" s="6">
        <v>5.666666666666667</v>
      </c>
      <c r="CB15" s="6">
        <v>5.75</v>
      </c>
      <c r="CC15" s="6">
        <v>5.666666666666667</v>
      </c>
      <c r="CD15" s="6">
        <v>5.833333333333333</v>
      </c>
      <c r="CE15" s="6">
        <v>6</v>
      </c>
      <c r="CF15" s="6"/>
      <c r="CG15" s="13">
        <v>5.9583333333333339</v>
      </c>
      <c r="CH15" s="13">
        <v>5.625</v>
      </c>
      <c r="CI15" s="10">
        <v>0.33333333333333393</v>
      </c>
      <c r="CJ15" s="13">
        <v>5.7083333333333339</v>
      </c>
      <c r="CK15" s="13">
        <v>5.9166666666666661</v>
      </c>
      <c r="CL15" s="10">
        <v>-0.20833333333333215</v>
      </c>
      <c r="CM15" s="2"/>
      <c r="CN15" s="28">
        <v>5.25</v>
      </c>
      <c r="CO15" s="6">
        <v>5.5</v>
      </c>
      <c r="CP15" s="6">
        <v>4</v>
      </c>
      <c r="CQ15" s="6">
        <v>4.666666666666667</v>
      </c>
      <c r="CR15" s="12">
        <v>5.375</v>
      </c>
      <c r="CS15" s="12">
        <v>4.3333333333333339</v>
      </c>
      <c r="CT15" s="11">
        <v>1.0416666666666661</v>
      </c>
      <c r="CU15" s="1"/>
      <c r="CV15" s="73">
        <f t="shared" si="0"/>
        <v>0</v>
      </c>
      <c r="CW15" s="73">
        <f t="shared" si="1"/>
        <v>0</v>
      </c>
      <c r="CX15" s="75">
        <f t="shared" si="2"/>
        <v>0</v>
      </c>
      <c r="CY15" s="73">
        <f t="shared" si="3"/>
        <v>0</v>
      </c>
      <c r="CZ15" s="73">
        <f t="shared" si="4"/>
        <v>0</v>
      </c>
      <c r="DA15" s="75">
        <f t="shared" si="5"/>
        <v>0</v>
      </c>
      <c r="DB15" s="78">
        <f t="shared" si="6"/>
        <v>0</v>
      </c>
      <c r="DC15" s="73">
        <f t="shared" si="7"/>
        <v>0.55481103298007151</v>
      </c>
      <c r="DD15" s="73">
        <f t="shared" si="8"/>
        <v>0</v>
      </c>
      <c r="DE15" s="73">
        <f t="shared" si="9"/>
        <v>0</v>
      </c>
      <c r="DF15" s="73">
        <f t="shared" si="10"/>
        <v>0.45102681179626242</v>
      </c>
      <c r="DG15" s="75">
        <f t="shared" si="11"/>
        <v>0.25145946119408347</v>
      </c>
      <c r="DH15" s="73">
        <f t="shared" si="12"/>
        <v>0</v>
      </c>
      <c r="DI15" s="73">
        <f t="shared" si="13"/>
        <v>0</v>
      </c>
      <c r="DJ15" s="73">
        <f t="shared" si="14"/>
        <v>0</v>
      </c>
      <c r="DK15" s="73">
        <f t="shared" si="15"/>
        <v>0</v>
      </c>
      <c r="DL15" s="11">
        <f t="shared" si="16"/>
        <v>0</v>
      </c>
      <c r="DM15" s="81">
        <f t="shared" si="17"/>
        <v>0.25145946119408347</v>
      </c>
      <c r="DN15" s="1"/>
      <c r="DO15" s="39">
        <v>0</v>
      </c>
      <c r="DP15" s="7">
        <v>0</v>
      </c>
      <c r="DQ15" s="7">
        <v>0</v>
      </c>
      <c r="DR15" s="7">
        <v>0</v>
      </c>
      <c r="DS15" s="7">
        <v>7.5</v>
      </c>
      <c r="DT15" s="7">
        <v>0</v>
      </c>
      <c r="DU15" s="7">
        <v>0</v>
      </c>
      <c r="DV15" s="7">
        <v>5</v>
      </c>
      <c r="DW15" s="7">
        <v>0</v>
      </c>
      <c r="DX15" s="7">
        <v>0</v>
      </c>
      <c r="DY15" s="7">
        <v>0</v>
      </c>
      <c r="DZ15" s="7">
        <v>0</v>
      </c>
      <c r="EB15" s="5">
        <v>20</v>
      </c>
      <c r="EC15" s="5">
        <v>0</v>
      </c>
      <c r="ED15" s="5">
        <v>0</v>
      </c>
      <c r="EE15" s="5">
        <v>0</v>
      </c>
      <c r="EF15" s="5">
        <v>0</v>
      </c>
      <c r="EG15" s="5">
        <v>20</v>
      </c>
      <c r="EH15" s="5">
        <v>0</v>
      </c>
      <c r="EI15" s="5">
        <v>0</v>
      </c>
      <c r="EJ15" s="5">
        <v>0</v>
      </c>
      <c r="EK15" s="5">
        <v>0</v>
      </c>
      <c r="EL15" s="5"/>
      <c r="EM15" s="5">
        <v>20</v>
      </c>
      <c r="EN15" s="5">
        <v>1</v>
      </c>
      <c r="EO15" s="5">
        <v>0</v>
      </c>
      <c r="EP15" s="5">
        <v>20</v>
      </c>
      <c r="EQ15" s="5">
        <v>2</v>
      </c>
      <c r="ER15" s="5">
        <v>0</v>
      </c>
      <c r="ES15" s="5">
        <v>20</v>
      </c>
      <c r="ET15" s="5">
        <v>0</v>
      </c>
      <c r="EU15" s="5">
        <v>0</v>
      </c>
      <c r="EV15" s="5">
        <v>20</v>
      </c>
      <c r="EW15" s="5">
        <v>0</v>
      </c>
      <c r="EX15" s="5">
        <v>2</v>
      </c>
      <c r="EY15" s="5"/>
      <c r="EZ15" s="5">
        <v>20</v>
      </c>
      <c r="FA15">
        <v>0</v>
      </c>
      <c r="FB15">
        <v>0</v>
      </c>
      <c r="FC15" s="5">
        <v>20</v>
      </c>
      <c r="FD15" s="5">
        <v>0</v>
      </c>
      <c r="FE15" s="5">
        <v>0</v>
      </c>
      <c r="FF15" s="5">
        <v>20</v>
      </c>
      <c r="FG15" s="5">
        <v>0</v>
      </c>
      <c r="FH15" s="5">
        <v>0</v>
      </c>
      <c r="FI15" s="5">
        <v>20</v>
      </c>
      <c r="FJ15" s="5">
        <v>0</v>
      </c>
      <c r="FK15" s="5">
        <v>0</v>
      </c>
    </row>
    <row r="16" spans="1:167" s="4" customFormat="1">
      <c r="A16" s="4">
        <v>32</v>
      </c>
      <c r="B16" s="21" t="s">
        <v>260</v>
      </c>
      <c r="C16" s="21" t="s">
        <v>261</v>
      </c>
      <c r="D16" s="21" t="s">
        <v>262</v>
      </c>
      <c r="E16" s="21" t="s">
        <v>263</v>
      </c>
      <c r="F16" s="21" t="s">
        <v>341</v>
      </c>
      <c r="G16" s="21" t="s">
        <v>262</v>
      </c>
      <c r="H16" s="21" t="s">
        <v>342</v>
      </c>
      <c r="I16" s="21" t="s">
        <v>343</v>
      </c>
      <c r="J16" s="26" t="s">
        <v>379</v>
      </c>
      <c r="K16" s="26">
        <v>2</v>
      </c>
      <c r="L16" s="4">
        <v>6</v>
      </c>
      <c r="M16" s="4">
        <v>5</v>
      </c>
      <c r="N16" s="4">
        <v>6</v>
      </c>
      <c r="O16" s="4">
        <v>6</v>
      </c>
      <c r="P16" s="4">
        <v>4</v>
      </c>
      <c r="Q16" s="4">
        <v>5</v>
      </c>
      <c r="R16" s="3"/>
      <c r="S16" s="3">
        <v>0</v>
      </c>
      <c r="T16" s="3"/>
      <c r="U16" s="3">
        <v>5.5</v>
      </c>
      <c r="V16" s="3">
        <v>4.5</v>
      </c>
      <c r="W16" s="19">
        <v>1</v>
      </c>
      <c r="X16" s="2"/>
      <c r="Y16" s="24">
        <v>2</v>
      </c>
      <c r="Z16" s="5">
        <v>4</v>
      </c>
      <c r="AA16" s="5">
        <v>5</v>
      </c>
      <c r="AB16" s="3">
        <v>6</v>
      </c>
      <c r="AC16" s="3">
        <v>4</v>
      </c>
      <c r="AD16" s="3">
        <v>3</v>
      </c>
      <c r="AE16" s="3">
        <v>4</v>
      </c>
      <c r="AG16" s="3">
        <v>0</v>
      </c>
      <c r="AH16" s="3"/>
      <c r="AI16" s="3">
        <v>5.5</v>
      </c>
      <c r="AJ16" s="3">
        <v>3.5</v>
      </c>
      <c r="AK16" s="19">
        <v>2</v>
      </c>
      <c r="AL16" s="2"/>
      <c r="AM16" s="26">
        <v>1</v>
      </c>
      <c r="AN16" s="4">
        <v>1</v>
      </c>
      <c r="AO16" s="3">
        <v>1</v>
      </c>
      <c r="AP16" s="3">
        <v>1</v>
      </c>
      <c r="AQ16" s="4">
        <v>1</v>
      </c>
      <c r="AR16" s="3">
        <v>1</v>
      </c>
      <c r="AT16" s="3">
        <v>0</v>
      </c>
      <c r="AU16" s="3"/>
      <c r="AV16" s="3">
        <v>1</v>
      </c>
      <c r="AW16" s="3">
        <v>1</v>
      </c>
      <c r="AX16" s="19">
        <v>0</v>
      </c>
      <c r="AY16" s="2"/>
      <c r="AZ16" s="37">
        <v>3.6274509803921569</v>
      </c>
      <c r="BA16" s="22">
        <v>4424.2941176470586</v>
      </c>
      <c r="BB16" s="22">
        <v>0.45098039215686275</v>
      </c>
      <c r="BC16" s="22">
        <v>3.7254901960784315</v>
      </c>
      <c r="BD16" s="22">
        <v>1.2352941176470589</v>
      </c>
      <c r="BE16" s="22">
        <v>0.45098039215686275</v>
      </c>
      <c r="BF16" s="22">
        <v>171.54901960784315</v>
      </c>
      <c r="BG16" s="22">
        <v>67.529411764705884</v>
      </c>
      <c r="BI16" s="37">
        <v>0.66534182687217014</v>
      </c>
      <c r="BJ16" s="22">
        <v>3.6459421404409138</v>
      </c>
      <c r="BK16" s="22">
        <v>0.16166154363303981</v>
      </c>
      <c r="BL16" s="22">
        <v>0.67444686647693197</v>
      </c>
      <c r="BM16" s="22">
        <v>0.34933467523853623</v>
      </c>
      <c r="BN16" s="22">
        <v>0.16166154363303981</v>
      </c>
      <c r="BO16" s="22">
        <v>2.2369124960522324</v>
      </c>
      <c r="BP16" s="22">
        <v>1.835877003983764</v>
      </c>
      <c r="BQ16" s="22"/>
      <c r="BR16" s="22">
        <v>0</v>
      </c>
      <c r="BS16" s="130">
        <f t="shared" si="18"/>
        <v>0.77530340751081739</v>
      </c>
      <c r="BT16" s="130">
        <f t="shared" si="19"/>
        <v>2.3803531448273607</v>
      </c>
      <c r="BU16" s="72">
        <f t="shared" si="20"/>
        <v>-1.6050497373165433</v>
      </c>
      <c r="BV16" s="8"/>
      <c r="BW16" s="42"/>
      <c r="BX16" s="28">
        <v>5.333333333333333</v>
      </c>
      <c r="BY16" s="6">
        <v>5.583333333333333</v>
      </c>
      <c r="BZ16" s="6">
        <v>3.75</v>
      </c>
      <c r="CA16" s="6">
        <v>5.333333333333333</v>
      </c>
      <c r="CB16" s="6">
        <v>5.416666666666667</v>
      </c>
      <c r="CC16" s="6">
        <v>5.5</v>
      </c>
      <c r="CD16" s="6">
        <v>4.25</v>
      </c>
      <c r="CE16" s="6">
        <v>4.666666666666667</v>
      </c>
      <c r="CF16" s="6"/>
      <c r="CG16" s="13">
        <v>5.458333333333333</v>
      </c>
      <c r="CH16" s="13">
        <v>4.5416666666666661</v>
      </c>
      <c r="CI16" s="10">
        <v>0.91666666666666696</v>
      </c>
      <c r="CJ16" s="13">
        <v>5.4583333333333339</v>
      </c>
      <c r="CK16" s="13">
        <v>4.4583333333333339</v>
      </c>
      <c r="CL16" s="10">
        <v>1</v>
      </c>
      <c r="CM16" s="2"/>
      <c r="CN16" s="28">
        <v>5.333333333333333</v>
      </c>
      <c r="CO16" s="6">
        <v>5.5</v>
      </c>
      <c r="CP16" s="6">
        <v>3.3333333333333335</v>
      </c>
      <c r="CQ16" s="6">
        <v>5.1818181818181817</v>
      </c>
      <c r="CR16" s="12">
        <v>5.4166666666666661</v>
      </c>
      <c r="CS16" s="12">
        <v>4.2575757575757578</v>
      </c>
      <c r="CT16" s="11">
        <v>1.1590909090909083</v>
      </c>
      <c r="CU16" s="1"/>
      <c r="CV16" s="73">
        <f t="shared" si="0"/>
        <v>0.31756042929152134</v>
      </c>
      <c r="CW16" s="73">
        <f t="shared" si="1"/>
        <v>0.31756042929152134</v>
      </c>
      <c r="CX16" s="75">
        <f t="shared" si="2"/>
        <v>0.31756042929152134</v>
      </c>
      <c r="CY16" s="73">
        <f t="shared" si="3"/>
        <v>0.31756042929152134</v>
      </c>
      <c r="CZ16" s="73">
        <f t="shared" si="4"/>
        <v>0.72273424781341566</v>
      </c>
      <c r="DA16" s="75">
        <f t="shared" si="5"/>
        <v>0.52014733855246853</v>
      </c>
      <c r="DB16" s="78">
        <f t="shared" si="6"/>
        <v>-0.20258690926094719</v>
      </c>
      <c r="DC16" s="73">
        <f t="shared" si="7"/>
        <v>0.55481103298007151</v>
      </c>
      <c r="DD16" s="73">
        <f t="shared" si="8"/>
        <v>0</v>
      </c>
      <c r="DE16" s="73">
        <f t="shared" si="9"/>
        <v>0.31756042929152134</v>
      </c>
      <c r="DF16" s="73">
        <f t="shared" si="10"/>
        <v>0</v>
      </c>
      <c r="DG16" s="75">
        <f t="shared" si="11"/>
        <v>0.2180928655678982</v>
      </c>
      <c r="DH16" s="73">
        <f t="shared" si="12"/>
        <v>0</v>
      </c>
      <c r="DI16" s="73">
        <f t="shared" si="13"/>
        <v>0</v>
      </c>
      <c r="DJ16" s="73">
        <f t="shared" si="14"/>
        <v>0</v>
      </c>
      <c r="DK16" s="73">
        <f t="shared" si="15"/>
        <v>0</v>
      </c>
      <c r="DL16" s="11">
        <f t="shared" si="16"/>
        <v>0</v>
      </c>
      <c r="DM16" s="81">
        <f t="shared" si="17"/>
        <v>0.2180928655678982</v>
      </c>
      <c r="DN16" s="1"/>
      <c r="DO16" s="39">
        <v>2.5</v>
      </c>
      <c r="DP16" s="7">
        <v>2.5</v>
      </c>
      <c r="DQ16" s="7">
        <v>2.5</v>
      </c>
      <c r="DR16" s="7">
        <v>12.5</v>
      </c>
      <c r="DS16" s="7">
        <v>7.5</v>
      </c>
      <c r="DT16" s="7">
        <v>0</v>
      </c>
      <c r="DU16" s="7">
        <v>2.5</v>
      </c>
      <c r="DV16" s="7">
        <v>0</v>
      </c>
      <c r="DW16" s="7">
        <v>0</v>
      </c>
      <c r="DX16" s="7">
        <v>0</v>
      </c>
      <c r="DY16" s="7">
        <v>0</v>
      </c>
      <c r="DZ16" s="7">
        <v>0</v>
      </c>
      <c r="EB16" s="5">
        <v>20</v>
      </c>
      <c r="EC16" s="5">
        <v>0</v>
      </c>
      <c r="ED16" s="5">
        <v>1</v>
      </c>
      <c r="EE16" s="5">
        <v>1</v>
      </c>
      <c r="EF16" s="5">
        <v>2</v>
      </c>
      <c r="EG16" s="5">
        <v>20</v>
      </c>
      <c r="EH16" s="5">
        <v>1</v>
      </c>
      <c r="EI16" s="5">
        <v>0</v>
      </c>
      <c r="EJ16" s="5">
        <v>0</v>
      </c>
      <c r="EK16" s="5">
        <v>3</v>
      </c>
      <c r="EL16" s="5"/>
      <c r="EM16" s="5">
        <v>20</v>
      </c>
      <c r="EN16" s="5">
        <v>1</v>
      </c>
      <c r="EO16" s="5">
        <v>0</v>
      </c>
      <c r="EP16" s="5">
        <v>20</v>
      </c>
      <c r="EQ16" s="5">
        <v>2</v>
      </c>
      <c r="ER16" s="5">
        <v>0</v>
      </c>
      <c r="ES16" s="5">
        <v>20</v>
      </c>
      <c r="ET16" s="5">
        <v>0</v>
      </c>
      <c r="EU16" s="5">
        <v>0</v>
      </c>
      <c r="EV16" s="5">
        <v>20</v>
      </c>
      <c r="EW16" s="5">
        <v>1</v>
      </c>
      <c r="EX16" s="5">
        <v>0</v>
      </c>
      <c r="EY16" s="5"/>
      <c r="EZ16" s="5">
        <v>20</v>
      </c>
      <c r="FA16">
        <v>0</v>
      </c>
      <c r="FB16">
        <v>0</v>
      </c>
      <c r="FC16" s="5">
        <v>20</v>
      </c>
      <c r="FD16" s="5">
        <v>0</v>
      </c>
      <c r="FE16" s="5">
        <v>0</v>
      </c>
      <c r="FF16" s="5">
        <v>20</v>
      </c>
      <c r="FG16" s="5">
        <v>0</v>
      </c>
      <c r="FH16" s="5">
        <v>0</v>
      </c>
      <c r="FI16" s="5">
        <v>20</v>
      </c>
      <c r="FJ16" s="5">
        <v>0</v>
      </c>
      <c r="FK16" s="5">
        <v>0</v>
      </c>
    </row>
    <row r="17" spans="1:167" s="4" customFormat="1">
      <c r="A17" s="4">
        <v>18</v>
      </c>
      <c r="B17" s="21" t="s">
        <v>69</v>
      </c>
      <c r="C17" s="21" t="s">
        <v>477</v>
      </c>
      <c r="D17" s="21" t="s">
        <v>381</v>
      </c>
      <c r="E17" s="21" t="s">
        <v>410</v>
      </c>
      <c r="F17" s="21" t="s">
        <v>70</v>
      </c>
      <c r="G17" s="21" t="s">
        <v>381</v>
      </c>
      <c r="H17" s="21" t="s">
        <v>71</v>
      </c>
      <c r="I17" s="21" t="s">
        <v>559</v>
      </c>
      <c r="J17" s="25" t="s">
        <v>379</v>
      </c>
      <c r="K17" s="26">
        <v>4</v>
      </c>
      <c r="L17" s="4">
        <v>7</v>
      </c>
      <c r="M17" s="4">
        <v>4</v>
      </c>
      <c r="N17" s="4">
        <v>5</v>
      </c>
      <c r="O17" s="4">
        <v>7</v>
      </c>
      <c r="P17" s="4">
        <v>4</v>
      </c>
      <c r="Q17" s="4">
        <v>4</v>
      </c>
      <c r="R17" s="3"/>
      <c r="S17" s="3">
        <v>0</v>
      </c>
      <c r="T17" s="3"/>
      <c r="U17" s="3">
        <v>4.5</v>
      </c>
      <c r="V17" s="3">
        <v>4</v>
      </c>
      <c r="W17" s="19">
        <v>0.5</v>
      </c>
      <c r="X17" s="2"/>
      <c r="Y17" s="24">
        <v>3</v>
      </c>
      <c r="Z17" s="5">
        <v>7</v>
      </c>
      <c r="AA17" s="5">
        <v>3</v>
      </c>
      <c r="AB17" s="3">
        <v>4</v>
      </c>
      <c r="AC17" s="3">
        <v>7</v>
      </c>
      <c r="AD17" s="3">
        <v>3</v>
      </c>
      <c r="AE17" s="3">
        <v>3</v>
      </c>
      <c r="AG17" s="3">
        <v>0</v>
      </c>
      <c r="AH17" s="3"/>
      <c r="AI17" s="3">
        <v>3.5</v>
      </c>
      <c r="AJ17" s="3">
        <v>3</v>
      </c>
      <c r="AK17" s="19">
        <v>0.5</v>
      </c>
      <c r="AL17" s="2"/>
      <c r="AM17" s="26">
        <v>2</v>
      </c>
      <c r="AN17" s="4">
        <v>1</v>
      </c>
      <c r="AO17" s="3">
        <v>1</v>
      </c>
      <c r="AP17" s="3">
        <v>2</v>
      </c>
      <c r="AQ17" s="4">
        <v>1</v>
      </c>
      <c r="AR17" s="3">
        <v>1</v>
      </c>
      <c r="AT17" s="3">
        <v>0</v>
      </c>
      <c r="AU17" s="3"/>
      <c r="AV17" s="3">
        <v>1</v>
      </c>
      <c r="AW17" s="3">
        <v>1</v>
      </c>
      <c r="AX17" s="19">
        <v>0</v>
      </c>
      <c r="AY17" s="2"/>
      <c r="AZ17" s="37">
        <v>6.6078431372549016</v>
      </c>
      <c r="BA17" s="22">
        <v>59.137254901960787</v>
      </c>
      <c r="BB17" s="22">
        <v>21.607843137254903</v>
      </c>
      <c r="BC17" s="22">
        <v>66.333333333333329</v>
      </c>
      <c r="BD17" s="22">
        <v>24.156862745098039</v>
      </c>
      <c r="BE17" s="22">
        <v>21.607843137254903</v>
      </c>
      <c r="BF17" s="22">
        <v>13.490196078431373</v>
      </c>
      <c r="BG17" s="22">
        <v>13.490196078431373</v>
      </c>
      <c r="BI17" s="37">
        <v>0.88126154949627089</v>
      </c>
      <c r="BJ17" s="22">
        <v>1.7791435998845491</v>
      </c>
      <c r="BK17" s="22">
        <v>1.3542591311967627</v>
      </c>
      <c r="BL17" s="22">
        <v>1.8282301147269613</v>
      </c>
      <c r="BM17" s="22">
        <v>1.4006564802769921</v>
      </c>
      <c r="BN17" s="22">
        <v>1.3542591311967627</v>
      </c>
      <c r="BO17" s="22">
        <v>1.1610742622968895</v>
      </c>
      <c r="BP17" s="22">
        <v>1.1610742622968895</v>
      </c>
      <c r="BQ17" s="22"/>
      <c r="BR17" s="22">
        <v>0</v>
      </c>
      <c r="BS17" s="130">
        <f t="shared" si="18"/>
        <v>1.9613745583597975</v>
      </c>
      <c r="BT17" s="130">
        <f t="shared" si="19"/>
        <v>1.4468537970167106</v>
      </c>
      <c r="BU17" s="72">
        <f t="shared" si="20"/>
        <v>0.51452076134308689</v>
      </c>
      <c r="BV17" s="8"/>
      <c r="BW17" s="42"/>
      <c r="BX17" s="28">
        <v>4.166666666666667</v>
      </c>
      <c r="BY17" s="6">
        <v>4.583333333333333</v>
      </c>
      <c r="BZ17" s="6">
        <v>3.75</v>
      </c>
      <c r="CA17" s="6">
        <v>2.5833333333333335</v>
      </c>
      <c r="CB17" s="6">
        <v>4.5</v>
      </c>
      <c r="CC17" s="6">
        <v>4.416666666666667</v>
      </c>
      <c r="CD17" s="6">
        <v>2.5833333333333335</v>
      </c>
      <c r="CE17" s="6">
        <v>2.75</v>
      </c>
      <c r="CF17" s="6"/>
      <c r="CG17" s="13">
        <v>4.375</v>
      </c>
      <c r="CH17" s="13">
        <v>3.166666666666667</v>
      </c>
      <c r="CI17" s="10">
        <v>1.208333333333333</v>
      </c>
      <c r="CJ17" s="13">
        <v>4.4583333333333339</v>
      </c>
      <c r="CK17" s="13">
        <v>2.666666666666667</v>
      </c>
      <c r="CL17" s="10">
        <v>1.791666666666667</v>
      </c>
      <c r="CM17" s="2"/>
      <c r="CN17" s="28">
        <v>3.8333333333333335</v>
      </c>
      <c r="CO17" s="6">
        <v>4.166666666666667</v>
      </c>
      <c r="CP17" s="6">
        <v>2.6666666666666665</v>
      </c>
      <c r="CQ17" s="6">
        <v>3</v>
      </c>
      <c r="CR17" s="12">
        <v>4</v>
      </c>
      <c r="CS17" s="12">
        <v>2.833333333333333</v>
      </c>
      <c r="CT17" s="11">
        <v>1.166666666666667</v>
      </c>
      <c r="CU17" s="1"/>
      <c r="CV17" s="73">
        <f t="shared" si="0"/>
        <v>0</v>
      </c>
      <c r="CW17" s="73">
        <f t="shared" si="1"/>
        <v>0</v>
      </c>
      <c r="CX17" s="75">
        <f t="shared" si="2"/>
        <v>0</v>
      </c>
      <c r="CY17" s="73">
        <f t="shared" si="3"/>
        <v>0</v>
      </c>
      <c r="CZ17" s="73">
        <f t="shared" si="4"/>
        <v>0</v>
      </c>
      <c r="DA17" s="75">
        <f t="shared" si="5"/>
        <v>0</v>
      </c>
      <c r="DB17" s="78">
        <f t="shared" si="6"/>
        <v>0</v>
      </c>
      <c r="DC17" s="73">
        <f t="shared" si="7"/>
        <v>0</v>
      </c>
      <c r="DD17" s="73">
        <f t="shared" si="8"/>
        <v>0</v>
      </c>
      <c r="DE17" s="73">
        <f t="shared" si="9"/>
        <v>0</v>
      </c>
      <c r="DF17" s="73">
        <f t="shared" si="10"/>
        <v>0</v>
      </c>
      <c r="DG17" s="75">
        <f t="shared" si="11"/>
        <v>0</v>
      </c>
      <c r="DH17" s="73">
        <f t="shared" si="12"/>
        <v>0</v>
      </c>
      <c r="DI17" s="73">
        <f t="shared" si="13"/>
        <v>0</v>
      </c>
      <c r="DJ17" s="73">
        <f t="shared" si="14"/>
        <v>0</v>
      </c>
      <c r="DK17" s="73">
        <f t="shared" si="15"/>
        <v>0</v>
      </c>
      <c r="DL17" s="11">
        <f t="shared" si="16"/>
        <v>0</v>
      </c>
      <c r="DM17" s="81">
        <f t="shared" si="17"/>
        <v>0</v>
      </c>
      <c r="DN17" s="1"/>
      <c r="DO17" s="39">
        <v>0</v>
      </c>
      <c r="DP17" s="7">
        <v>0</v>
      </c>
      <c r="DQ17" s="7">
        <v>0</v>
      </c>
      <c r="DR17" s="7">
        <v>0</v>
      </c>
      <c r="DS17" s="7">
        <v>0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B17" s="5">
        <v>20</v>
      </c>
      <c r="EC17" s="5">
        <v>0</v>
      </c>
      <c r="ED17" s="5">
        <v>0</v>
      </c>
      <c r="EE17" s="5">
        <v>0</v>
      </c>
      <c r="EF17" s="5">
        <v>0</v>
      </c>
      <c r="EG17" s="5">
        <v>20</v>
      </c>
      <c r="EH17" s="5">
        <v>0</v>
      </c>
      <c r="EI17" s="5">
        <v>0</v>
      </c>
      <c r="EJ17" s="5">
        <v>0</v>
      </c>
      <c r="EK17" s="5">
        <v>0</v>
      </c>
      <c r="EL17" s="5"/>
      <c r="EM17" s="5">
        <v>20</v>
      </c>
      <c r="EN17" s="5">
        <v>0</v>
      </c>
      <c r="EO17" s="5">
        <v>0</v>
      </c>
      <c r="EP17" s="5">
        <v>20</v>
      </c>
      <c r="EQ17" s="5">
        <v>0</v>
      </c>
      <c r="ER17" s="5">
        <v>0</v>
      </c>
      <c r="ES17" s="5">
        <v>20</v>
      </c>
      <c r="ET17" s="5">
        <v>0</v>
      </c>
      <c r="EU17" s="5">
        <v>0</v>
      </c>
      <c r="EV17" s="5">
        <v>20</v>
      </c>
      <c r="EW17" s="5">
        <v>0</v>
      </c>
      <c r="EX17" s="5">
        <v>0</v>
      </c>
      <c r="EY17" s="5"/>
      <c r="EZ17" s="5">
        <v>10</v>
      </c>
      <c r="FA17">
        <v>0</v>
      </c>
      <c r="FB17">
        <v>0</v>
      </c>
      <c r="FC17" s="5">
        <v>10</v>
      </c>
      <c r="FD17" s="5">
        <v>0</v>
      </c>
      <c r="FE17" s="5">
        <v>0</v>
      </c>
      <c r="FF17" s="5">
        <v>10</v>
      </c>
      <c r="FG17" s="5">
        <v>0</v>
      </c>
      <c r="FH17" s="5">
        <v>0</v>
      </c>
      <c r="FI17" s="5">
        <v>10</v>
      </c>
      <c r="FJ17" s="5">
        <v>0</v>
      </c>
      <c r="FK17" s="5">
        <v>0</v>
      </c>
    </row>
    <row r="18" spans="1:167" s="4" customFormat="1">
      <c r="A18" s="3">
        <v>6</v>
      </c>
      <c r="B18" s="21" t="s">
        <v>516</v>
      </c>
      <c r="C18" s="21" t="s">
        <v>576</v>
      </c>
      <c r="D18" s="21" t="s">
        <v>238</v>
      </c>
      <c r="E18" s="21" t="s">
        <v>388</v>
      </c>
      <c r="F18" s="21" t="s">
        <v>389</v>
      </c>
      <c r="G18" s="21" t="s">
        <v>238</v>
      </c>
      <c r="H18" s="21" t="s">
        <v>309</v>
      </c>
      <c r="I18" s="21" t="s">
        <v>390</v>
      </c>
      <c r="J18" s="26" t="s">
        <v>379</v>
      </c>
      <c r="K18" s="26">
        <v>2</v>
      </c>
      <c r="L18" s="4">
        <v>6</v>
      </c>
      <c r="M18" s="4">
        <v>4</v>
      </c>
      <c r="N18" s="4">
        <v>5</v>
      </c>
      <c r="O18" s="4">
        <v>6</v>
      </c>
      <c r="P18" s="4">
        <v>3</v>
      </c>
      <c r="Q18" s="4">
        <v>4</v>
      </c>
      <c r="R18" s="3"/>
      <c r="S18" s="3">
        <v>0</v>
      </c>
      <c r="T18" s="3"/>
      <c r="U18" s="3">
        <v>4.5</v>
      </c>
      <c r="V18" s="3">
        <v>3.5</v>
      </c>
      <c r="W18" s="19">
        <v>1</v>
      </c>
      <c r="X18" s="2"/>
      <c r="Y18" s="24">
        <v>3</v>
      </c>
      <c r="Z18" s="5">
        <v>6</v>
      </c>
      <c r="AA18" s="5">
        <v>4</v>
      </c>
      <c r="AB18" s="3">
        <v>5</v>
      </c>
      <c r="AC18" s="3">
        <v>6</v>
      </c>
      <c r="AD18" s="3">
        <v>2</v>
      </c>
      <c r="AE18" s="3">
        <v>3</v>
      </c>
      <c r="AG18" s="3">
        <v>0</v>
      </c>
      <c r="AH18" s="3"/>
      <c r="AI18" s="3">
        <v>4.5</v>
      </c>
      <c r="AJ18" s="3">
        <v>2.5</v>
      </c>
      <c r="AK18" s="19">
        <v>2</v>
      </c>
      <c r="AL18" s="2"/>
      <c r="AM18" s="26">
        <v>2</v>
      </c>
      <c r="AN18" s="4">
        <v>1</v>
      </c>
      <c r="AO18" s="3">
        <v>1</v>
      </c>
      <c r="AP18" s="3">
        <v>2</v>
      </c>
      <c r="AQ18" s="4">
        <v>1</v>
      </c>
      <c r="AR18" s="3">
        <v>1</v>
      </c>
      <c r="AT18" s="3">
        <v>0</v>
      </c>
      <c r="AU18" s="3"/>
      <c r="AV18" s="3">
        <v>1</v>
      </c>
      <c r="AW18" s="3">
        <v>1</v>
      </c>
      <c r="AX18" s="19">
        <v>0</v>
      </c>
      <c r="AY18" s="2"/>
      <c r="AZ18" s="37">
        <v>20</v>
      </c>
      <c r="BA18" s="22">
        <v>1212.8431372549019</v>
      </c>
      <c r="BB18" s="22">
        <v>0.74509803921568629</v>
      </c>
      <c r="BC18" s="22">
        <v>7.3137254901960782</v>
      </c>
      <c r="BD18" s="22">
        <v>1.803921568627451</v>
      </c>
      <c r="BE18" s="22">
        <v>0.74509803921568629</v>
      </c>
      <c r="BF18" s="22">
        <v>6.9215686274509807</v>
      </c>
      <c r="BG18" s="22">
        <v>0.35294117647058826</v>
      </c>
      <c r="BI18" s="37">
        <v>1.3222192947339193</v>
      </c>
      <c r="BJ18" s="22">
        <v>3.0841625672777613</v>
      </c>
      <c r="BK18" s="22">
        <v>0.24181983054697642</v>
      </c>
      <c r="BL18" s="22">
        <v>0.91979568049479621</v>
      </c>
      <c r="BM18" s="22">
        <v>0.44776586136712543</v>
      </c>
      <c r="BN18" s="22">
        <v>0.24181983054697642</v>
      </c>
      <c r="BO18" s="22">
        <v>0.89881118901266865</v>
      </c>
      <c r="BP18" s="22">
        <v>0.13127891463931898</v>
      </c>
      <c r="BQ18" s="22"/>
      <c r="BR18" s="22">
        <v>0</v>
      </c>
      <c r="BS18" s="130">
        <f t="shared" si="18"/>
        <v>1.005079525529275</v>
      </c>
      <c r="BT18" s="130">
        <f t="shared" si="19"/>
        <v>0.91774227486373749</v>
      </c>
      <c r="BU18" s="72">
        <f t="shared" si="20"/>
        <v>8.7337250665537547E-2</v>
      </c>
      <c r="BV18" s="8"/>
      <c r="BW18" s="42"/>
      <c r="BX18" s="28">
        <v>6.333333333333333</v>
      </c>
      <c r="BY18" s="6">
        <v>5.5</v>
      </c>
      <c r="BZ18" s="6">
        <v>3.9166666666666665</v>
      </c>
      <c r="CA18" s="6">
        <v>4.083333333333333</v>
      </c>
      <c r="CB18" s="6">
        <v>6.416666666666667</v>
      </c>
      <c r="CC18" s="6">
        <v>6.083333333333333</v>
      </c>
      <c r="CD18" s="6">
        <v>4.333333333333333</v>
      </c>
      <c r="CE18" s="6">
        <v>4.25</v>
      </c>
      <c r="CF18" s="6"/>
      <c r="CG18" s="13">
        <v>5.9166666666666661</v>
      </c>
      <c r="CH18" s="13">
        <v>4</v>
      </c>
      <c r="CI18" s="10">
        <v>1.9166666666666661</v>
      </c>
      <c r="CJ18" s="13">
        <v>6.25</v>
      </c>
      <c r="CK18" s="13">
        <v>4.2916666666666661</v>
      </c>
      <c r="CL18" s="10">
        <v>1.9583333333333339</v>
      </c>
      <c r="CM18" s="2"/>
      <c r="CN18" s="28">
        <v>4.416666666666667</v>
      </c>
      <c r="CO18" s="6">
        <v>5.25</v>
      </c>
      <c r="CP18" s="6">
        <v>3.4166666666666665</v>
      </c>
      <c r="CQ18" s="6">
        <v>3.75</v>
      </c>
      <c r="CR18" s="12">
        <v>4.8333333333333339</v>
      </c>
      <c r="CS18" s="12">
        <v>3.583333333333333</v>
      </c>
      <c r="CT18" s="11">
        <v>1.2500000000000009</v>
      </c>
      <c r="CU18" s="1"/>
      <c r="CV18" s="73">
        <f t="shared" si="0"/>
        <v>0.79539883018414359</v>
      </c>
      <c r="CW18" s="73">
        <f t="shared" si="1"/>
        <v>0.31756042929152134</v>
      </c>
      <c r="CX18" s="75">
        <f t="shared" si="2"/>
        <v>0.55647962973783249</v>
      </c>
      <c r="CY18" s="73">
        <f t="shared" si="3"/>
        <v>0.31756042929152134</v>
      </c>
      <c r="CZ18" s="73">
        <f t="shared" si="4"/>
        <v>0</v>
      </c>
      <c r="DA18" s="75">
        <f t="shared" si="5"/>
        <v>0.15878021464576067</v>
      </c>
      <c r="DB18" s="78">
        <f t="shared" si="6"/>
        <v>0.39769941509207185</v>
      </c>
      <c r="DC18" s="73">
        <f t="shared" si="7"/>
        <v>0.92729521800161219</v>
      </c>
      <c r="DD18" s="73">
        <f t="shared" si="8"/>
        <v>0</v>
      </c>
      <c r="DE18" s="73">
        <f t="shared" si="9"/>
        <v>0.72273424781341566</v>
      </c>
      <c r="DF18" s="73">
        <f t="shared" si="10"/>
        <v>0.31756042929152134</v>
      </c>
      <c r="DG18" s="75">
        <f t="shared" si="11"/>
        <v>0.49189747377663728</v>
      </c>
      <c r="DH18" s="73">
        <f t="shared" si="12"/>
        <v>0</v>
      </c>
      <c r="DI18" s="73">
        <f t="shared" si="13"/>
        <v>0</v>
      </c>
      <c r="DJ18" s="73">
        <f t="shared" si="14"/>
        <v>0</v>
      </c>
      <c r="DK18" s="73">
        <f t="shared" si="15"/>
        <v>0</v>
      </c>
      <c r="DL18" s="11">
        <f t="shared" si="16"/>
        <v>0</v>
      </c>
      <c r="DM18" s="81">
        <f t="shared" si="17"/>
        <v>0.49189747377663728</v>
      </c>
      <c r="DN18" s="1"/>
      <c r="DO18" s="39">
        <v>15</v>
      </c>
      <c r="DP18" s="7">
        <v>2.5</v>
      </c>
      <c r="DQ18" s="7">
        <v>2.5</v>
      </c>
      <c r="DR18" s="7">
        <v>0</v>
      </c>
      <c r="DS18" s="7">
        <v>20</v>
      </c>
      <c r="DT18" s="7">
        <v>0</v>
      </c>
      <c r="DU18" s="7">
        <v>12.5</v>
      </c>
      <c r="DV18" s="7">
        <v>2.5</v>
      </c>
      <c r="DW18" s="7">
        <v>0</v>
      </c>
      <c r="DX18" s="7">
        <v>0</v>
      </c>
      <c r="DY18" s="7">
        <v>0</v>
      </c>
      <c r="DZ18" s="7">
        <v>0</v>
      </c>
      <c r="EB18" s="5">
        <v>20</v>
      </c>
      <c r="EC18" s="5">
        <v>5</v>
      </c>
      <c r="ED18" s="5">
        <v>0</v>
      </c>
      <c r="EE18" s="5">
        <v>0</v>
      </c>
      <c r="EF18" s="5">
        <v>0</v>
      </c>
      <c r="EG18" s="5">
        <v>20</v>
      </c>
      <c r="EH18" s="5">
        <v>1</v>
      </c>
      <c r="EI18" s="5">
        <v>1</v>
      </c>
      <c r="EJ18" s="5">
        <v>1</v>
      </c>
      <c r="EK18" s="5">
        <v>0</v>
      </c>
      <c r="EL18" s="5"/>
      <c r="EM18" s="5">
        <v>20</v>
      </c>
      <c r="EN18" s="5">
        <v>1</v>
      </c>
      <c r="EO18" s="5">
        <v>0</v>
      </c>
      <c r="EP18" s="5">
        <v>20</v>
      </c>
      <c r="EQ18" s="5">
        <v>7</v>
      </c>
      <c r="ER18" s="5">
        <v>0</v>
      </c>
      <c r="ES18" s="5">
        <v>20</v>
      </c>
      <c r="ET18" s="5">
        <v>2</v>
      </c>
      <c r="EU18" s="5">
        <v>0</v>
      </c>
      <c r="EV18" s="5">
        <v>20</v>
      </c>
      <c r="EW18" s="5">
        <v>3</v>
      </c>
      <c r="EX18" s="5">
        <v>1</v>
      </c>
      <c r="EY18" s="5"/>
      <c r="EZ18" s="5">
        <v>20</v>
      </c>
      <c r="FA18">
        <v>0</v>
      </c>
      <c r="FB18">
        <v>0</v>
      </c>
      <c r="FC18" s="5">
        <v>20</v>
      </c>
      <c r="FD18" s="5">
        <v>0</v>
      </c>
      <c r="FE18" s="5">
        <v>0</v>
      </c>
      <c r="FF18" s="5">
        <v>20</v>
      </c>
      <c r="FG18" s="5">
        <v>0</v>
      </c>
      <c r="FH18" s="5">
        <v>0</v>
      </c>
      <c r="FI18" s="5">
        <v>20</v>
      </c>
      <c r="FJ18" s="5">
        <v>0</v>
      </c>
      <c r="FK18" s="5">
        <v>0</v>
      </c>
    </row>
    <row r="19" spans="1:167" s="4" customFormat="1">
      <c r="A19" s="4">
        <v>31</v>
      </c>
      <c r="B19" s="21" t="s">
        <v>135</v>
      </c>
      <c r="C19" s="21" t="s">
        <v>500</v>
      </c>
      <c r="D19" s="21" t="s">
        <v>136</v>
      </c>
      <c r="E19" s="21" t="s">
        <v>137</v>
      </c>
      <c r="F19" s="21" t="s">
        <v>138</v>
      </c>
      <c r="G19" s="21" t="s">
        <v>139</v>
      </c>
      <c r="H19" s="21" t="s">
        <v>140</v>
      </c>
      <c r="I19" s="21" t="s">
        <v>141</v>
      </c>
      <c r="J19" s="26" t="s">
        <v>379</v>
      </c>
      <c r="K19" s="26">
        <v>5</v>
      </c>
      <c r="L19" s="4">
        <v>5</v>
      </c>
      <c r="M19" s="4">
        <v>4</v>
      </c>
      <c r="N19" s="4">
        <v>5</v>
      </c>
      <c r="O19" s="4">
        <v>6</v>
      </c>
      <c r="P19" s="4">
        <v>6</v>
      </c>
      <c r="Q19" s="4">
        <v>7</v>
      </c>
      <c r="R19" s="3"/>
      <c r="S19" s="3">
        <v>-1</v>
      </c>
      <c r="T19" s="3"/>
      <c r="U19" s="3">
        <v>4.5</v>
      </c>
      <c r="V19" s="3">
        <v>6.5</v>
      </c>
      <c r="W19" s="19">
        <v>-2</v>
      </c>
      <c r="X19" s="2"/>
      <c r="Y19" s="24">
        <v>4</v>
      </c>
      <c r="Z19" s="5">
        <v>4</v>
      </c>
      <c r="AA19" s="5">
        <v>3</v>
      </c>
      <c r="AB19" s="3">
        <v>4</v>
      </c>
      <c r="AC19" s="3">
        <v>6</v>
      </c>
      <c r="AD19" s="3">
        <v>5</v>
      </c>
      <c r="AE19" s="3">
        <v>6</v>
      </c>
      <c r="AG19" s="3">
        <v>-2</v>
      </c>
      <c r="AH19" s="3"/>
      <c r="AI19" s="3">
        <v>3.5</v>
      </c>
      <c r="AJ19" s="3">
        <v>5.5</v>
      </c>
      <c r="AK19" s="19">
        <v>-2</v>
      </c>
      <c r="AL19" s="2"/>
      <c r="AM19" s="26">
        <v>2</v>
      </c>
      <c r="AN19" s="4">
        <v>1</v>
      </c>
      <c r="AO19" s="3">
        <v>1</v>
      </c>
      <c r="AP19" s="3">
        <v>2</v>
      </c>
      <c r="AQ19" s="4">
        <v>2</v>
      </c>
      <c r="AR19" s="3">
        <v>2</v>
      </c>
      <c r="AT19" s="3">
        <v>0</v>
      </c>
      <c r="AU19" s="3"/>
      <c r="AV19" s="3">
        <v>1</v>
      </c>
      <c r="AW19" s="3">
        <v>2</v>
      </c>
      <c r="AX19" s="19">
        <v>-1</v>
      </c>
      <c r="AY19" s="2"/>
      <c r="AZ19" s="37">
        <v>10.607843137254902</v>
      </c>
      <c r="BA19" s="22">
        <v>59.137254901960787</v>
      </c>
      <c r="BB19" s="22">
        <v>6.8627450980392153</v>
      </c>
      <c r="BC19" s="22">
        <v>2.2941176470588234</v>
      </c>
      <c r="BD19" s="22">
        <v>0.35294117647058826</v>
      </c>
      <c r="BE19" s="22">
        <v>0.80392156862745101</v>
      </c>
      <c r="BF19" s="22">
        <v>1.588235294117647</v>
      </c>
      <c r="BG19" s="22">
        <v>0.52941176470588236</v>
      </c>
      <c r="BI19" s="37">
        <v>1.0647515306249833</v>
      </c>
      <c r="BJ19" s="22">
        <v>1.7791435998845491</v>
      </c>
      <c r="BK19" s="22">
        <v>0.8955741965222459</v>
      </c>
      <c r="BL19" s="22">
        <v>0.51773910562792647</v>
      </c>
      <c r="BM19" s="22">
        <v>0.13127891463931898</v>
      </c>
      <c r="BN19" s="22">
        <v>0.25621765124761892</v>
      </c>
      <c r="BO19" s="22">
        <v>0.41300375510791343</v>
      </c>
      <c r="BP19" s="22">
        <v>0.18452442659254401</v>
      </c>
      <c r="BQ19" s="22"/>
      <c r="BR19" s="22">
        <v>0.63935654527462704</v>
      </c>
      <c r="BS19" s="130">
        <f t="shared" si="18"/>
        <v>0.5619427681199799</v>
      </c>
      <c r="BT19" s="130">
        <f t="shared" si="19"/>
        <v>0.49382694822251511</v>
      </c>
      <c r="BU19" s="72">
        <f t="shared" si="20"/>
        <v>6.8115819897464791E-2</v>
      </c>
      <c r="BV19" s="8"/>
      <c r="BW19" s="42"/>
      <c r="BX19" s="28">
        <v>6</v>
      </c>
      <c r="BY19" s="6">
        <v>6.416666666666667</v>
      </c>
      <c r="BZ19" s="6">
        <v>2.9166666666666665</v>
      </c>
      <c r="CA19" s="6">
        <v>4</v>
      </c>
      <c r="CB19" s="6">
        <v>6.5</v>
      </c>
      <c r="CC19" s="6">
        <v>5.416666666666667</v>
      </c>
      <c r="CD19" s="6">
        <v>4.833333333333333</v>
      </c>
      <c r="CE19" s="6">
        <v>4.75</v>
      </c>
      <c r="CF19" s="6"/>
      <c r="CG19" s="13">
        <v>6.2083333333333339</v>
      </c>
      <c r="CH19" s="13">
        <v>3.458333333333333</v>
      </c>
      <c r="CI19" s="10">
        <v>2.7500000000000009</v>
      </c>
      <c r="CJ19" s="13">
        <v>5.9583333333333339</v>
      </c>
      <c r="CK19" s="13">
        <v>4.7916666666666661</v>
      </c>
      <c r="CL19" s="10">
        <v>1.1666666666666679</v>
      </c>
      <c r="CM19" s="2"/>
      <c r="CN19" s="28">
        <v>5.666666666666667</v>
      </c>
      <c r="CO19" s="6">
        <v>5.1818181818181817</v>
      </c>
      <c r="CP19" s="6">
        <v>4.75</v>
      </c>
      <c r="CQ19" s="6">
        <v>3.5</v>
      </c>
      <c r="CR19" s="12">
        <v>5.4242424242424239</v>
      </c>
      <c r="CS19" s="12">
        <v>4.125</v>
      </c>
      <c r="CT19" s="11">
        <v>1.2992424242424239</v>
      </c>
      <c r="CU19" s="1"/>
      <c r="CV19" s="73">
        <f t="shared" si="0"/>
        <v>0.79539883018414359</v>
      </c>
      <c r="CW19" s="73">
        <f t="shared" si="1"/>
        <v>0</v>
      </c>
      <c r="CX19" s="75">
        <f t="shared" si="2"/>
        <v>0.3976994150920718</v>
      </c>
      <c r="CY19" s="73">
        <f t="shared" si="3"/>
        <v>0</v>
      </c>
      <c r="CZ19" s="73">
        <f t="shared" si="4"/>
        <v>0</v>
      </c>
      <c r="DA19" s="75">
        <f t="shared" si="5"/>
        <v>0</v>
      </c>
      <c r="DB19" s="78">
        <f t="shared" si="6"/>
        <v>0.3976994150920718</v>
      </c>
      <c r="DC19" s="73">
        <f t="shared" si="7"/>
        <v>0.92729521800161219</v>
      </c>
      <c r="DD19" s="73">
        <f t="shared" si="8"/>
        <v>0</v>
      </c>
      <c r="DE19" s="73">
        <f t="shared" si="9"/>
        <v>0.9884320889261532</v>
      </c>
      <c r="DF19" s="73">
        <f t="shared" si="10"/>
        <v>0.31756042929152134</v>
      </c>
      <c r="DG19" s="75">
        <f t="shared" si="11"/>
        <v>0.55832193405482167</v>
      </c>
      <c r="DH19" s="73">
        <f t="shared" si="12"/>
        <v>0.45102681179626242</v>
      </c>
      <c r="DI19" s="73">
        <f t="shared" si="13"/>
        <v>0</v>
      </c>
      <c r="DJ19" s="73">
        <f t="shared" si="14"/>
        <v>0.45102681179626242</v>
      </c>
      <c r="DK19" s="73">
        <f t="shared" si="15"/>
        <v>0.31756042929152134</v>
      </c>
      <c r="DL19" s="11">
        <f t="shared" si="16"/>
        <v>0.30490351322101156</v>
      </c>
      <c r="DM19" s="81">
        <f t="shared" si="17"/>
        <v>0.25341842083381011</v>
      </c>
      <c r="DN19" s="1"/>
      <c r="DO19" s="39">
        <v>15</v>
      </c>
      <c r="DP19" s="7">
        <v>0</v>
      </c>
      <c r="DQ19" s="7">
        <v>0</v>
      </c>
      <c r="DR19" s="7">
        <v>0</v>
      </c>
      <c r="DS19" s="7">
        <v>20</v>
      </c>
      <c r="DT19" s="7">
        <v>0</v>
      </c>
      <c r="DU19" s="7">
        <v>22.5</v>
      </c>
      <c r="DV19" s="7">
        <v>2.5</v>
      </c>
      <c r="DW19" s="7">
        <v>5</v>
      </c>
      <c r="DX19" s="7">
        <v>0</v>
      </c>
      <c r="DY19" s="7">
        <v>5</v>
      </c>
      <c r="DZ19" s="7">
        <v>2.5</v>
      </c>
      <c r="EB19" s="5">
        <v>20</v>
      </c>
      <c r="EC19" s="5">
        <v>3</v>
      </c>
      <c r="ED19" s="5">
        <v>0</v>
      </c>
      <c r="EE19" s="5">
        <v>0</v>
      </c>
      <c r="EF19" s="5">
        <v>0</v>
      </c>
      <c r="EG19" s="5">
        <v>20</v>
      </c>
      <c r="EH19" s="5">
        <v>3</v>
      </c>
      <c r="EI19" s="5">
        <v>0</v>
      </c>
      <c r="EJ19" s="5">
        <v>0</v>
      </c>
      <c r="EK19" s="5">
        <v>0</v>
      </c>
      <c r="EL19" s="5"/>
      <c r="EM19" s="5">
        <v>20</v>
      </c>
      <c r="EN19" s="5">
        <v>7</v>
      </c>
      <c r="EO19" s="5">
        <v>0</v>
      </c>
      <c r="EP19" s="5">
        <v>20</v>
      </c>
      <c r="EQ19" s="5">
        <v>1</v>
      </c>
      <c r="ER19" s="5">
        <v>0</v>
      </c>
      <c r="ES19" s="5">
        <v>20</v>
      </c>
      <c r="ET19" s="5">
        <v>7</v>
      </c>
      <c r="EU19" s="5">
        <v>1</v>
      </c>
      <c r="EV19" s="5">
        <v>20</v>
      </c>
      <c r="EW19" s="5">
        <v>2</v>
      </c>
      <c r="EX19" s="5">
        <v>0</v>
      </c>
      <c r="EY19" s="5"/>
      <c r="EZ19" s="5">
        <v>20</v>
      </c>
      <c r="FA19">
        <v>0</v>
      </c>
      <c r="FB19">
        <v>0</v>
      </c>
      <c r="FC19" s="5">
        <v>20</v>
      </c>
      <c r="FD19" s="5">
        <v>2</v>
      </c>
      <c r="FE19" s="5">
        <v>0</v>
      </c>
      <c r="FF19" s="5">
        <v>20</v>
      </c>
      <c r="FG19" s="5">
        <v>2</v>
      </c>
      <c r="FH19" s="5">
        <v>0</v>
      </c>
      <c r="FI19" s="5">
        <v>20</v>
      </c>
      <c r="FJ19" s="5">
        <v>0</v>
      </c>
      <c r="FK19" s="5">
        <v>1</v>
      </c>
    </row>
    <row r="20" spans="1:167" s="4" customFormat="1">
      <c r="A20" s="4">
        <v>14</v>
      </c>
      <c r="B20" s="21" t="s">
        <v>568</v>
      </c>
      <c r="C20" s="21" t="s">
        <v>477</v>
      </c>
      <c r="D20" s="21" t="s">
        <v>569</v>
      </c>
      <c r="E20" s="21" t="s">
        <v>570</v>
      </c>
      <c r="F20" s="21" t="s">
        <v>571</v>
      </c>
      <c r="G20" s="21" t="s">
        <v>569</v>
      </c>
      <c r="H20" s="21" t="s">
        <v>572</v>
      </c>
      <c r="I20" s="21" t="s">
        <v>573</v>
      </c>
      <c r="J20" s="26" t="s">
        <v>274</v>
      </c>
      <c r="K20" s="26">
        <v>4</v>
      </c>
      <c r="L20" s="4">
        <v>6</v>
      </c>
      <c r="M20" s="4">
        <v>6</v>
      </c>
      <c r="N20" s="4">
        <v>7</v>
      </c>
      <c r="O20" s="4">
        <v>6</v>
      </c>
      <c r="P20" s="4">
        <v>4</v>
      </c>
      <c r="Q20" s="4">
        <v>6</v>
      </c>
      <c r="R20" s="3"/>
      <c r="S20" s="3">
        <v>0</v>
      </c>
      <c r="T20" s="3"/>
      <c r="U20" s="3">
        <v>6.5</v>
      </c>
      <c r="V20" s="3">
        <v>5</v>
      </c>
      <c r="W20" s="19">
        <v>1.5</v>
      </c>
      <c r="X20" s="2"/>
      <c r="Y20" s="24">
        <v>3</v>
      </c>
      <c r="Z20" s="5">
        <v>6</v>
      </c>
      <c r="AA20" s="5">
        <v>5</v>
      </c>
      <c r="AB20" s="3">
        <v>6</v>
      </c>
      <c r="AC20" s="3">
        <v>6</v>
      </c>
      <c r="AD20" s="3">
        <v>3</v>
      </c>
      <c r="AE20" s="3">
        <v>5</v>
      </c>
      <c r="AG20" s="3">
        <v>0</v>
      </c>
      <c r="AH20" s="3"/>
      <c r="AI20" s="3">
        <v>5.5</v>
      </c>
      <c r="AJ20" s="3">
        <v>4</v>
      </c>
      <c r="AK20" s="19">
        <v>1.5</v>
      </c>
      <c r="AL20" s="2"/>
      <c r="AM20" s="26">
        <v>2</v>
      </c>
      <c r="AN20" s="4">
        <v>2</v>
      </c>
      <c r="AO20" s="3">
        <v>2</v>
      </c>
      <c r="AP20" s="3">
        <v>2</v>
      </c>
      <c r="AQ20" s="4">
        <v>1</v>
      </c>
      <c r="AR20" s="3">
        <v>2</v>
      </c>
      <c r="AT20" s="3">
        <v>0</v>
      </c>
      <c r="AU20" s="3"/>
      <c r="AV20" s="3">
        <v>2</v>
      </c>
      <c r="AW20" s="3">
        <v>1.5</v>
      </c>
      <c r="AX20" s="19">
        <v>0.5</v>
      </c>
      <c r="AY20" s="2"/>
      <c r="AZ20" s="37">
        <v>8.5882352941176467</v>
      </c>
      <c r="BA20" s="22">
        <v>59.137254901960787</v>
      </c>
      <c r="BB20" s="22">
        <v>27.098039215686274</v>
      </c>
      <c r="BC20" s="22">
        <v>1.3333333333333333</v>
      </c>
      <c r="BD20" s="22">
        <v>0.23529411764705882</v>
      </c>
      <c r="BE20" s="22">
        <v>27.098039215686274</v>
      </c>
      <c r="BF20" s="22">
        <v>9.9803921568627452</v>
      </c>
      <c r="BG20" s="22">
        <v>11.803921568627452</v>
      </c>
      <c r="BI20" s="37">
        <v>0.9817386830256839</v>
      </c>
      <c r="BJ20" s="22">
        <v>1.7791435998845491</v>
      </c>
      <c r="BK20" s="22">
        <v>1.4486760142994082</v>
      </c>
      <c r="BL20" s="22">
        <v>0.36797678529459432</v>
      </c>
      <c r="BM20" s="22">
        <v>9.1770373355645363E-2</v>
      </c>
      <c r="BN20" s="22">
        <v>1.4486760142994082</v>
      </c>
      <c r="BO20" s="22">
        <v>1.040617850908264</v>
      </c>
      <c r="BP20" s="22">
        <v>1.1073430051771376</v>
      </c>
      <c r="BQ20" s="22"/>
      <c r="BR20" s="22">
        <v>0</v>
      </c>
      <c r="BS20" s="130">
        <f t="shared" si="18"/>
        <v>0.40970111955782784</v>
      </c>
      <c r="BT20" s="130">
        <f t="shared" si="19"/>
        <v>1.3576359519563757</v>
      </c>
      <c r="BU20" s="72">
        <f t="shared" si="20"/>
        <v>-0.94793483239854781</v>
      </c>
      <c r="BV20" s="8"/>
      <c r="BW20" s="42"/>
      <c r="BX20" s="28">
        <v>5.916666666666667</v>
      </c>
      <c r="BY20" s="6">
        <v>6.166666666666667</v>
      </c>
      <c r="BZ20" s="6">
        <v>4.416666666666667</v>
      </c>
      <c r="CA20" s="6">
        <v>5</v>
      </c>
      <c r="CB20" s="6">
        <v>5.666666666666667</v>
      </c>
      <c r="CC20" s="6">
        <v>6.416666666666667</v>
      </c>
      <c r="CD20" s="6">
        <v>5.166666666666667</v>
      </c>
      <c r="CE20" s="6">
        <v>5.333333333333333</v>
      </c>
      <c r="CF20" s="6"/>
      <c r="CG20" s="13">
        <v>6.041666666666667</v>
      </c>
      <c r="CH20" s="13">
        <v>4.7083333333333339</v>
      </c>
      <c r="CI20" s="10">
        <v>1.333333333333333</v>
      </c>
      <c r="CJ20" s="13">
        <v>6.041666666666667</v>
      </c>
      <c r="CK20" s="13">
        <v>5.25</v>
      </c>
      <c r="CL20" s="10">
        <v>0.79166666666666696</v>
      </c>
      <c r="CM20" s="2"/>
      <c r="CN20" s="28">
        <v>5.25</v>
      </c>
      <c r="CO20" s="6">
        <v>5.75</v>
      </c>
      <c r="CP20" s="6">
        <v>3.9166666666666665</v>
      </c>
      <c r="CQ20" s="6">
        <v>4</v>
      </c>
      <c r="CR20" s="12">
        <v>5.5</v>
      </c>
      <c r="CS20" s="12">
        <v>3.958333333333333</v>
      </c>
      <c r="CT20" s="11">
        <v>1.541666666666667</v>
      </c>
      <c r="CU20" s="1"/>
      <c r="CV20" s="73">
        <f t="shared" si="0"/>
        <v>0</v>
      </c>
      <c r="CW20" s="73">
        <f t="shared" si="1"/>
        <v>0</v>
      </c>
      <c r="CX20" s="75">
        <f t="shared" si="2"/>
        <v>0</v>
      </c>
      <c r="CY20" s="73">
        <f t="shared" si="3"/>
        <v>0</v>
      </c>
      <c r="CZ20" s="73">
        <f t="shared" si="4"/>
        <v>0.55481103298007151</v>
      </c>
      <c r="DA20" s="75">
        <f t="shared" si="5"/>
        <v>0.27740551649003575</v>
      </c>
      <c r="DB20" s="78">
        <f t="shared" si="6"/>
        <v>-0.27740551649003575</v>
      </c>
      <c r="DC20" s="73">
        <f t="shared" si="7"/>
        <v>0.45102681179626242</v>
      </c>
      <c r="DD20" s="73">
        <f t="shared" si="8"/>
        <v>0</v>
      </c>
      <c r="DE20" s="73">
        <f t="shared" si="9"/>
        <v>0.86321189006954113</v>
      </c>
      <c r="DF20" s="73">
        <f t="shared" si="10"/>
        <v>0</v>
      </c>
      <c r="DG20" s="75">
        <f t="shared" si="11"/>
        <v>0.32855967546645087</v>
      </c>
      <c r="DH20" s="73">
        <f t="shared" si="12"/>
        <v>0</v>
      </c>
      <c r="DI20" s="73">
        <f t="shared" si="13"/>
        <v>0</v>
      </c>
      <c r="DJ20" s="73">
        <f t="shared" si="14"/>
        <v>0</v>
      </c>
      <c r="DK20" s="73">
        <f t="shared" si="15"/>
        <v>0</v>
      </c>
      <c r="DL20" s="11">
        <f t="shared" si="16"/>
        <v>0</v>
      </c>
      <c r="DM20" s="81">
        <f t="shared" si="17"/>
        <v>0.32855967546645087</v>
      </c>
      <c r="DN20" s="1"/>
      <c r="DO20" s="39">
        <v>0</v>
      </c>
      <c r="DP20" s="7">
        <v>0</v>
      </c>
      <c r="DQ20" s="7">
        <v>0</v>
      </c>
      <c r="DR20" s="7">
        <v>7.5</v>
      </c>
      <c r="DS20" s="7">
        <v>5</v>
      </c>
      <c r="DT20" s="7">
        <v>0</v>
      </c>
      <c r="DU20" s="7">
        <v>17.5</v>
      </c>
      <c r="DV20" s="7">
        <v>0</v>
      </c>
      <c r="DW20" s="7">
        <v>0</v>
      </c>
      <c r="DX20" s="7">
        <v>0</v>
      </c>
      <c r="DY20" s="7">
        <v>0</v>
      </c>
      <c r="DZ20" s="7">
        <v>0</v>
      </c>
      <c r="EB20" s="5">
        <v>20</v>
      </c>
      <c r="EC20" s="5">
        <v>0</v>
      </c>
      <c r="ED20" s="5">
        <v>0</v>
      </c>
      <c r="EE20" s="5">
        <v>0</v>
      </c>
      <c r="EF20" s="5">
        <v>1</v>
      </c>
      <c r="EG20" s="5">
        <v>20</v>
      </c>
      <c r="EH20" s="5">
        <v>0</v>
      </c>
      <c r="EI20" s="5">
        <v>0</v>
      </c>
      <c r="EJ20" s="5">
        <v>0</v>
      </c>
      <c r="EK20" s="5">
        <v>2</v>
      </c>
      <c r="EL20" s="5"/>
      <c r="EM20" s="5">
        <v>20</v>
      </c>
      <c r="EN20" s="5">
        <v>1</v>
      </c>
      <c r="EO20" s="5">
        <v>0</v>
      </c>
      <c r="EP20" s="5">
        <v>20</v>
      </c>
      <c r="EQ20" s="5">
        <v>1</v>
      </c>
      <c r="ER20" s="5">
        <v>0</v>
      </c>
      <c r="ES20" s="5">
        <v>20</v>
      </c>
      <c r="ET20" s="5">
        <v>3</v>
      </c>
      <c r="EU20" s="5">
        <v>0</v>
      </c>
      <c r="EV20" s="5">
        <v>20</v>
      </c>
      <c r="EW20" s="5">
        <v>4</v>
      </c>
      <c r="EX20" s="5">
        <v>0</v>
      </c>
      <c r="EY20" s="5"/>
      <c r="EZ20" s="5">
        <v>20</v>
      </c>
      <c r="FA20">
        <v>0</v>
      </c>
      <c r="FB20">
        <v>0</v>
      </c>
      <c r="FC20" s="5">
        <v>20</v>
      </c>
      <c r="FD20" s="5">
        <v>0</v>
      </c>
      <c r="FE20" s="5">
        <v>0</v>
      </c>
      <c r="FF20" s="5">
        <v>20</v>
      </c>
      <c r="FG20" s="5">
        <v>0</v>
      </c>
      <c r="FH20" s="5">
        <v>0</v>
      </c>
      <c r="FI20" s="5">
        <v>20</v>
      </c>
      <c r="FJ20" s="5">
        <v>0</v>
      </c>
      <c r="FK20" s="5">
        <v>0</v>
      </c>
    </row>
    <row r="21" spans="1:167" s="4" customFormat="1">
      <c r="A21" s="3">
        <v>37</v>
      </c>
      <c r="B21" s="21" t="s">
        <v>306</v>
      </c>
      <c r="C21" s="21" t="s">
        <v>576</v>
      </c>
      <c r="D21" s="21" t="s">
        <v>357</v>
      </c>
      <c r="E21" s="21" t="s">
        <v>386</v>
      </c>
      <c r="F21" s="21" t="s">
        <v>387</v>
      </c>
      <c r="G21" s="21" t="s">
        <v>357</v>
      </c>
      <c r="H21" s="21" t="s">
        <v>358</v>
      </c>
      <c r="I21" s="21" t="s">
        <v>359</v>
      </c>
      <c r="J21" s="26" t="s">
        <v>379</v>
      </c>
      <c r="K21" s="26">
        <v>2</v>
      </c>
      <c r="L21" s="4">
        <v>9</v>
      </c>
      <c r="M21" s="4">
        <v>3</v>
      </c>
      <c r="N21" s="4">
        <v>4</v>
      </c>
      <c r="O21" s="4">
        <v>9</v>
      </c>
      <c r="P21" s="4">
        <v>4</v>
      </c>
      <c r="Q21" s="4">
        <v>5</v>
      </c>
      <c r="R21" s="3"/>
      <c r="S21" s="3">
        <v>0</v>
      </c>
      <c r="T21" s="3"/>
      <c r="U21" s="3">
        <v>3.5</v>
      </c>
      <c r="V21" s="3">
        <v>4.5</v>
      </c>
      <c r="W21" s="19">
        <v>-1</v>
      </c>
      <c r="X21" s="2"/>
      <c r="Y21" s="24">
        <v>3</v>
      </c>
      <c r="Z21" s="5">
        <v>6</v>
      </c>
      <c r="AA21" s="5">
        <v>2</v>
      </c>
      <c r="AB21" s="3">
        <v>3</v>
      </c>
      <c r="AC21" s="3">
        <v>6</v>
      </c>
      <c r="AD21" s="3">
        <v>4</v>
      </c>
      <c r="AE21" s="3">
        <v>5</v>
      </c>
      <c r="AG21" s="3">
        <v>0</v>
      </c>
      <c r="AH21" s="3"/>
      <c r="AI21" s="3">
        <v>2.5</v>
      </c>
      <c r="AJ21" s="3">
        <v>4.5</v>
      </c>
      <c r="AK21" s="19">
        <v>-2</v>
      </c>
      <c r="AL21" s="2"/>
      <c r="AM21" s="26">
        <v>2</v>
      </c>
      <c r="AN21" s="4">
        <v>1</v>
      </c>
      <c r="AO21" s="3">
        <v>1</v>
      </c>
      <c r="AP21" s="3">
        <v>2</v>
      </c>
      <c r="AQ21" s="4">
        <v>1</v>
      </c>
      <c r="AR21" s="4">
        <v>1</v>
      </c>
      <c r="AT21" s="3">
        <v>0</v>
      </c>
      <c r="AU21" s="3"/>
      <c r="AV21" s="3">
        <v>1</v>
      </c>
      <c r="AW21" s="3">
        <v>1</v>
      </c>
      <c r="AX21" s="19">
        <v>0</v>
      </c>
      <c r="AY21" s="2"/>
      <c r="AZ21" s="37">
        <v>3.5294117647058822</v>
      </c>
      <c r="BA21" s="22">
        <v>1212.8431372549019</v>
      </c>
      <c r="BB21" s="22">
        <v>0.17647058823529413</v>
      </c>
      <c r="BC21" s="22">
        <v>0.66666666666666663</v>
      </c>
      <c r="BD21" s="22">
        <v>1.0784313725490196</v>
      </c>
      <c r="BE21" s="22">
        <v>0.17647058823529413</v>
      </c>
      <c r="BF21" s="22">
        <v>46.392156862745097</v>
      </c>
      <c r="BG21" s="22">
        <v>3.7647058823529411</v>
      </c>
      <c r="BI21" s="37">
        <v>0.65604180379420796</v>
      </c>
      <c r="BJ21" s="22">
        <v>3.0841625672777613</v>
      </c>
      <c r="BK21" s="22">
        <v>7.0581074285707285E-2</v>
      </c>
      <c r="BL21" s="22">
        <v>0.22184874961635634</v>
      </c>
      <c r="BM21" s="22">
        <v>0.31773568916683381</v>
      </c>
      <c r="BN21" s="22">
        <v>7.0581074285707285E-2</v>
      </c>
      <c r="BO21" s="22">
        <v>1.6757064743097141</v>
      </c>
      <c r="BP21" s="22">
        <v>0.67803609750037586</v>
      </c>
      <c r="BQ21" s="22"/>
      <c r="BR21" s="22">
        <v>0</v>
      </c>
      <c r="BS21" s="130">
        <f t="shared" si="18"/>
        <v>0.43855785958030169</v>
      </c>
      <c r="BT21" s="130">
        <f t="shared" si="19"/>
        <v>1.7089039030022843</v>
      </c>
      <c r="BU21" s="72">
        <f t="shared" si="20"/>
        <v>-1.2703460434219827</v>
      </c>
      <c r="BV21" s="8"/>
      <c r="BW21" s="42"/>
      <c r="BX21" s="28">
        <v>5.916666666666667</v>
      </c>
      <c r="BY21" s="6">
        <v>5.75</v>
      </c>
      <c r="BZ21" s="6">
        <v>3.0833333333333335</v>
      </c>
      <c r="CA21" s="6">
        <v>3.6666666666666665</v>
      </c>
      <c r="CB21" s="6">
        <v>5.583333333333333</v>
      </c>
      <c r="CC21" s="6">
        <v>4.666666666666667</v>
      </c>
      <c r="CD21" s="6">
        <v>4.416666666666667</v>
      </c>
      <c r="CE21" s="6">
        <v>3.6666666666666665</v>
      </c>
      <c r="CF21" s="6"/>
      <c r="CG21" s="13">
        <v>5.8333333333333339</v>
      </c>
      <c r="CH21" s="13">
        <v>3.375</v>
      </c>
      <c r="CI21" s="10">
        <v>2.4583333333333339</v>
      </c>
      <c r="CJ21" s="13">
        <v>5.125</v>
      </c>
      <c r="CK21" s="13">
        <v>4.041666666666667</v>
      </c>
      <c r="CL21" s="10">
        <v>1.083333333333333</v>
      </c>
      <c r="CM21" s="2"/>
      <c r="CN21" s="28">
        <v>4.833333333333333</v>
      </c>
      <c r="CO21" s="6">
        <v>5.5</v>
      </c>
      <c r="CP21" s="6">
        <v>3.4166666666666665</v>
      </c>
      <c r="CQ21" s="6">
        <v>3.6666666666666665</v>
      </c>
      <c r="CR21" s="12">
        <v>5.1666666666666661</v>
      </c>
      <c r="CS21" s="12">
        <v>3.5416666666666665</v>
      </c>
      <c r="CT21" s="11">
        <v>1.6249999999999996</v>
      </c>
      <c r="CU21" s="1"/>
      <c r="CV21" s="73">
        <f t="shared" si="0"/>
        <v>0.31756042929152134</v>
      </c>
      <c r="CW21" s="73">
        <f t="shared" si="1"/>
        <v>0</v>
      </c>
      <c r="CX21" s="75">
        <f t="shared" si="2"/>
        <v>0.15878021464576067</v>
      </c>
      <c r="CY21" s="73">
        <f t="shared" si="3"/>
        <v>0.45102681179626242</v>
      </c>
      <c r="CZ21" s="73">
        <f t="shared" si="4"/>
        <v>0</v>
      </c>
      <c r="DA21" s="75">
        <f t="shared" si="5"/>
        <v>0.22551340589813121</v>
      </c>
      <c r="DB21" s="78">
        <f t="shared" si="6"/>
        <v>-6.6733191252370538E-2</v>
      </c>
      <c r="DC21" s="73">
        <f t="shared" si="7"/>
        <v>0.55481103298007151</v>
      </c>
      <c r="DD21" s="73">
        <f t="shared" si="8"/>
        <v>0</v>
      </c>
      <c r="DE21" s="73">
        <f t="shared" si="9"/>
        <v>0.31756042929152134</v>
      </c>
      <c r="DF21" s="73">
        <f t="shared" si="10"/>
        <v>0</v>
      </c>
      <c r="DG21" s="75">
        <f t="shared" si="11"/>
        <v>0.2180928655678982</v>
      </c>
      <c r="DH21" s="73">
        <f t="shared" si="12"/>
        <v>0</v>
      </c>
      <c r="DI21" s="73">
        <f t="shared" si="13"/>
        <v>0</v>
      </c>
      <c r="DJ21" s="73">
        <f t="shared" si="14"/>
        <v>0</v>
      </c>
      <c r="DK21" s="73">
        <f t="shared" si="15"/>
        <v>0</v>
      </c>
      <c r="DL21" s="11">
        <f t="shared" si="16"/>
        <v>0</v>
      </c>
      <c r="DM21" s="81">
        <f t="shared" si="17"/>
        <v>0.2180928655678982</v>
      </c>
      <c r="DN21" s="1"/>
      <c r="DO21" s="39">
        <v>2.5</v>
      </c>
      <c r="DP21" s="7">
        <v>0</v>
      </c>
      <c r="DQ21" s="7">
        <v>5</v>
      </c>
      <c r="DR21" s="7">
        <v>0</v>
      </c>
      <c r="DS21" s="7">
        <v>7.5</v>
      </c>
      <c r="DT21" s="7">
        <v>0</v>
      </c>
      <c r="DU21" s="7">
        <v>2.5</v>
      </c>
      <c r="DV21" s="7">
        <v>0</v>
      </c>
      <c r="DW21" s="7">
        <v>0</v>
      </c>
      <c r="DX21" s="7">
        <v>0</v>
      </c>
      <c r="DY21" s="7">
        <v>0</v>
      </c>
      <c r="DZ21" s="7">
        <v>0</v>
      </c>
      <c r="EB21" s="5">
        <v>20</v>
      </c>
      <c r="EC21" s="5">
        <v>1</v>
      </c>
      <c r="ED21" s="5">
        <v>0</v>
      </c>
      <c r="EE21" s="5">
        <v>2</v>
      </c>
      <c r="EF21" s="5">
        <v>0</v>
      </c>
      <c r="EG21" s="5">
        <v>20</v>
      </c>
      <c r="EH21" s="5">
        <v>0</v>
      </c>
      <c r="EI21" s="5">
        <v>0</v>
      </c>
      <c r="EJ21" s="5">
        <v>0</v>
      </c>
      <c r="EK21" s="5">
        <v>0</v>
      </c>
      <c r="EL21" s="5"/>
      <c r="EM21" s="5">
        <v>20</v>
      </c>
      <c r="EN21" s="5">
        <v>2</v>
      </c>
      <c r="EO21" s="5">
        <v>0</v>
      </c>
      <c r="EP21" s="5">
        <v>20</v>
      </c>
      <c r="EQ21" s="5">
        <v>1</v>
      </c>
      <c r="ER21" s="5">
        <v>0</v>
      </c>
      <c r="ES21" s="5">
        <v>20</v>
      </c>
      <c r="ET21" s="5">
        <v>0</v>
      </c>
      <c r="EU21" s="5">
        <v>0</v>
      </c>
      <c r="EV21" s="5">
        <v>20</v>
      </c>
      <c r="EW21" s="5">
        <v>1</v>
      </c>
      <c r="EX21" s="5">
        <v>0</v>
      </c>
      <c r="EY21" s="5"/>
      <c r="EZ21" s="5">
        <v>20</v>
      </c>
      <c r="FA21">
        <v>0</v>
      </c>
      <c r="FB21">
        <v>0</v>
      </c>
      <c r="FC21" s="5">
        <v>20</v>
      </c>
      <c r="FD21" s="5">
        <v>0</v>
      </c>
      <c r="FE21" s="5">
        <v>0</v>
      </c>
      <c r="FF21" s="5">
        <v>20</v>
      </c>
      <c r="FG21" s="5">
        <v>0</v>
      </c>
      <c r="FH21" s="5">
        <v>0</v>
      </c>
      <c r="FI21" s="5">
        <v>20</v>
      </c>
      <c r="FJ21" s="5">
        <v>0</v>
      </c>
      <c r="FK21" s="5">
        <v>0</v>
      </c>
    </row>
    <row r="22" spans="1:167" s="4" customFormat="1">
      <c r="A22" s="4">
        <v>5</v>
      </c>
      <c r="B22" s="21" t="s">
        <v>351</v>
      </c>
      <c r="C22" s="21" t="s">
        <v>576</v>
      </c>
      <c r="D22" s="21" t="s">
        <v>512</v>
      </c>
      <c r="E22" s="21" t="s">
        <v>488</v>
      </c>
      <c r="F22" s="21" t="s">
        <v>513</v>
      </c>
      <c r="G22" s="21" t="s">
        <v>489</v>
      </c>
      <c r="H22" s="21" t="s">
        <v>514</v>
      </c>
      <c r="I22" s="21" t="s">
        <v>515</v>
      </c>
      <c r="J22" s="26" t="s">
        <v>379</v>
      </c>
      <c r="K22" s="26">
        <v>2</v>
      </c>
      <c r="L22" s="4">
        <v>4</v>
      </c>
      <c r="M22" s="4">
        <v>7</v>
      </c>
      <c r="N22" s="4">
        <v>8</v>
      </c>
      <c r="O22" s="4">
        <v>4</v>
      </c>
      <c r="P22" s="4">
        <v>10</v>
      </c>
      <c r="Q22" s="4">
        <v>11</v>
      </c>
      <c r="R22" s="3"/>
      <c r="S22" s="3">
        <v>0</v>
      </c>
      <c r="T22" s="3"/>
      <c r="U22" s="3">
        <v>7.5</v>
      </c>
      <c r="V22" s="3">
        <v>10.5</v>
      </c>
      <c r="W22" s="19">
        <v>-3</v>
      </c>
      <c r="X22" s="2"/>
      <c r="Y22" s="24">
        <v>3</v>
      </c>
      <c r="Z22" s="5">
        <v>3</v>
      </c>
      <c r="AA22" s="5">
        <v>5</v>
      </c>
      <c r="AB22" s="3">
        <v>6</v>
      </c>
      <c r="AC22" s="3">
        <v>3</v>
      </c>
      <c r="AD22" s="3">
        <v>9</v>
      </c>
      <c r="AE22" s="3">
        <v>10</v>
      </c>
      <c r="AG22" s="3">
        <f>SUM(Z22-AC22)</f>
        <v>0</v>
      </c>
      <c r="AH22" s="3"/>
      <c r="AI22" s="3">
        <v>5.5</v>
      </c>
      <c r="AJ22" s="3">
        <v>9.5</v>
      </c>
      <c r="AK22" s="19">
        <v>-4</v>
      </c>
      <c r="AL22" s="2"/>
      <c r="AM22" s="26">
        <v>1</v>
      </c>
      <c r="AN22" s="4">
        <v>2</v>
      </c>
      <c r="AO22" s="3">
        <v>2</v>
      </c>
      <c r="AP22" s="3">
        <v>1</v>
      </c>
      <c r="AQ22" s="4">
        <v>4</v>
      </c>
      <c r="AR22" s="4">
        <v>4</v>
      </c>
      <c r="AT22" s="3">
        <v>0</v>
      </c>
      <c r="AU22" s="3"/>
      <c r="AV22" s="3">
        <v>2</v>
      </c>
      <c r="AW22" s="3">
        <v>4</v>
      </c>
      <c r="AX22" s="19">
        <v>-2</v>
      </c>
      <c r="AY22" s="2"/>
      <c r="AZ22" s="37">
        <v>23.215686274509803</v>
      </c>
      <c r="BA22" s="22">
        <v>1212.8431372549019</v>
      </c>
      <c r="BB22" s="22">
        <v>18.509803921568629</v>
      </c>
      <c r="BC22" s="22">
        <v>1.8627450980392157</v>
      </c>
      <c r="BD22" s="22">
        <v>1.1568627450980393</v>
      </c>
      <c r="BE22" s="22">
        <v>18.509803921568629</v>
      </c>
      <c r="BF22" s="22">
        <v>33.764705882352942</v>
      </c>
      <c r="BG22" s="22">
        <v>0.31372549019607843</v>
      </c>
      <c r="BI22" s="37">
        <v>1.3840967814977481</v>
      </c>
      <c r="BJ22" s="22">
        <v>3.0841625672777613</v>
      </c>
      <c r="BK22" s="22">
        <v>1.2902529046477891</v>
      </c>
      <c r="BL22" s="22">
        <v>0.45678267968650071</v>
      </c>
      <c r="BM22" s="22">
        <v>0.33382250906028876</v>
      </c>
      <c r="BN22" s="22">
        <v>1.2902529046477891</v>
      </c>
      <c r="BO22" s="22">
        <v>1.5411385595029814</v>
      </c>
      <c r="BP22" s="22">
        <v>0.11850462660289007</v>
      </c>
      <c r="BQ22" s="22"/>
      <c r="BR22" s="22">
        <v>0</v>
      </c>
      <c r="BS22" s="130">
        <f t="shared" si="18"/>
        <v>0.60418368495781793</v>
      </c>
      <c r="BT22" s="130">
        <f t="shared" si="19"/>
        <v>1.5450401644694367</v>
      </c>
      <c r="BU22" s="72">
        <f t="shared" si="20"/>
        <v>-0.94085647951161877</v>
      </c>
      <c r="BV22" s="8"/>
      <c r="BW22" s="42"/>
      <c r="BX22" s="28">
        <v>5.916666666666667</v>
      </c>
      <c r="BY22" s="6">
        <v>6</v>
      </c>
      <c r="BZ22" s="6">
        <v>4.25</v>
      </c>
      <c r="CA22" s="6">
        <v>3.4166666666666665</v>
      </c>
      <c r="CB22" s="6">
        <v>5.75</v>
      </c>
      <c r="CC22" s="6">
        <v>4.25</v>
      </c>
      <c r="CD22" s="6">
        <v>4.833333333333333</v>
      </c>
      <c r="CE22" s="6">
        <v>3.9166666666666665</v>
      </c>
      <c r="CF22" s="6"/>
      <c r="CG22" s="13">
        <v>5.9583333333333339</v>
      </c>
      <c r="CH22" s="13">
        <v>3.833333333333333</v>
      </c>
      <c r="CI22" s="10">
        <v>2.1250000000000009</v>
      </c>
      <c r="CJ22" s="13">
        <v>5</v>
      </c>
      <c r="CK22" s="13">
        <v>4.375</v>
      </c>
      <c r="CL22" s="10">
        <v>0.625</v>
      </c>
      <c r="CM22" s="2"/>
      <c r="CN22" s="28">
        <v>5.25</v>
      </c>
      <c r="CO22" s="6">
        <v>4.583333333333333</v>
      </c>
      <c r="CP22" s="6">
        <v>3.4166666666666665</v>
      </c>
      <c r="CQ22" s="6">
        <v>3.0833333333333335</v>
      </c>
      <c r="CR22" s="12">
        <v>4.9166666666666661</v>
      </c>
      <c r="CS22" s="12">
        <v>3.25</v>
      </c>
      <c r="CT22" s="11">
        <v>1.6666666666666661</v>
      </c>
      <c r="CU22" s="1"/>
      <c r="CV22" s="73">
        <f t="shared" si="0"/>
        <v>0.45102681179626242</v>
      </c>
      <c r="CW22" s="73">
        <f t="shared" si="1"/>
        <v>0</v>
      </c>
      <c r="CX22" s="75">
        <f t="shared" si="2"/>
        <v>0.22551340589813121</v>
      </c>
      <c r="CY22" s="73">
        <f t="shared" si="3"/>
        <v>0</v>
      </c>
      <c r="CZ22" s="73">
        <f t="shared" si="4"/>
        <v>0</v>
      </c>
      <c r="DA22" s="75">
        <f t="shared" si="5"/>
        <v>0</v>
      </c>
      <c r="DB22" s="78">
        <f t="shared" si="6"/>
        <v>0.22551340589813121</v>
      </c>
      <c r="DC22" s="73">
        <f t="shared" si="7"/>
        <v>1.1592794807274085</v>
      </c>
      <c r="DD22" s="73">
        <f t="shared" si="8"/>
        <v>0</v>
      </c>
      <c r="DE22" s="73">
        <f t="shared" si="9"/>
        <v>0.9884320889261532</v>
      </c>
      <c r="DF22" s="73">
        <f t="shared" si="10"/>
        <v>0.31756042929152134</v>
      </c>
      <c r="DG22" s="75">
        <f t="shared" si="11"/>
        <v>0.61631799973627077</v>
      </c>
      <c r="DH22" s="73">
        <f t="shared" si="12"/>
        <v>0</v>
      </c>
      <c r="DI22" s="73">
        <f t="shared" si="13"/>
        <v>0</v>
      </c>
      <c r="DJ22" s="73">
        <f t="shared" si="14"/>
        <v>0</v>
      </c>
      <c r="DK22" s="73">
        <f t="shared" si="15"/>
        <v>0</v>
      </c>
      <c r="DL22" s="11">
        <f t="shared" si="16"/>
        <v>0</v>
      </c>
      <c r="DM22" s="81">
        <f t="shared" si="17"/>
        <v>0.61631799973627077</v>
      </c>
      <c r="DN22" s="1"/>
      <c r="DO22" s="39">
        <v>5</v>
      </c>
      <c r="DP22" s="7">
        <v>0</v>
      </c>
      <c r="DQ22" s="7">
        <v>0</v>
      </c>
      <c r="DR22" s="7">
        <v>0</v>
      </c>
      <c r="DS22" s="7">
        <v>30</v>
      </c>
      <c r="DT22" s="7">
        <v>0</v>
      </c>
      <c r="DU22" s="7">
        <v>22.5</v>
      </c>
      <c r="DV22" s="7">
        <v>2.5</v>
      </c>
      <c r="DW22" s="7">
        <v>0</v>
      </c>
      <c r="DX22" s="7">
        <v>0</v>
      </c>
      <c r="DY22" s="7">
        <v>0</v>
      </c>
      <c r="DZ22" s="7">
        <v>0</v>
      </c>
      <c r="EB22" s="5">
        <v>20</v>
      </c>
      <c r="EC22" s="5">
        <v>0</v>
      </c>
      <c r="ED22" s="5">
        <v>0</v>
      </c>
      <c r="EE22" s="5">
        <v>0</v>
      </c>
      <c r="EF22" s="5">
        <v>0</v>
      </c>
      <c r="EG22" s="5">
        <v>20</v>
      </c>
      <c r="EH22" s="5">
        <v>2</v>
      </c>
      <c r="EI22" s="5">
        <v>0</v>
      </c>
      <c r="EJ22" s="5">
        <v>0</v>
      </c>
      <c r="EK22" s="5">
        <v>0</v>
      </c>
      <c r="EL22" s="5"/>
      <c r="EM22" s="5">
        <v>20</v>
      </c>
      <c r="EN22" s="5">
        <v>6</v>
      </c>
      <c r="EO22" s="5">
        <v>0</v>
      </c>
      <c r="EP22" s="5">
        <v>20</v>
      </c>
      <c r="EQ22" s="5">
        <v>6</v>
      </c>
      <c r="ER22" s="5">
        <v>0</v>
      </c>
      <c r="ES22" s="5">
        <v>20</v>
      </c>
      <c r="ET22" s="5">
        <v>6</v>
      </c>
      <c r="EU22" s="5">
        <v>1</v>
      </c>
      <c r="EV22" s="5">
        <v>20</v>
      </c>
      <c r="EW22" s="5">
        <v>3</v>
      </c>
      <c r="EX22" s="5">
        <v>0</v>
      </c>
      <c r="EY22" s="5"/>
      <c r="EZ22" s="5">
        <v>20</v>
      </c>
      <c r="FA22">
        <v>0</v>
      </c>
      <c r="FB22">
        <v>0</v>
      </c>
      <c r="FC22" s="5">
        <v>20</v>
      </c>
      <c r="FD22" s="5">
        <v>0</v>
      </c>
      <c r="FE22" s="5">
        <v>0</v>
      </c>
      <c r="FF22" s="5">
        <v>20</v>
      </c>
      <c r="FG22" s="5">
        <v>0</v>
      </c>
      <c r="FH22" s="5">
        <v>0</v>
      </c>
      <c r="FI22" s="5">
        <v>20</v>
      </c>
      <c r="FJ22" s="5">
        <v>0</v>
      </c>
      <c r="FK22" s="5">
        <v>0</v>
      </c>
    </row>
    <row r="23" spans="1:167" s="4" customFormat="1">
      <c r="A23" s="3">
        <v>9</v>
      </c>
      <c r="B23" s="21" t="s">
        <v>219</v>
      </c>
      <c r="C23" s="21" t="s">
        <v>477</v>
      </c>
      <c r="D23" s="21" t="s">
        <v>220</v>
      </c>
      <c r="E23" s="21" t="s">
        <v>221</v>
      </c>
      <c r="F23" s="21" t="s">
        <v>222</v>
      </c>
      <c r="G23" s="21" t="s">
        <v>64</v>
      </c>
      <c r="H23" s="21" t="s">
        <v>65</v>
      </c>
      <c r="I23" s="21" t="s">
        <v>66</v>
      </c>
      <c r="J23" s="25" t="s">
        <v>380</v>
      </c>
      <c r="K23" s="26">
        <v>4</v>
      </c>
      <c r="L23" s="4">
        <v>5</v>
      </c>
      <c r="M23" s="4">
        <v>4</v>
      </c>
      <c r="N23" s="4">
        <v>5</v>
      </c>
      <c r="O23" s="4">
        <v>6</v>
      </c>
      <c r="P23" s="4">
        <v>6</v>
      </c>
      <c r="Q23" s="4">
        <v>7</v>
      </c>
      <c r="R23" s="3"/>
      <c r="S23" s="3">
        <v>-1</v>
      </c>
      <c r="T23" s="3"/>
      <c r="U23" s="3">
        <v>4.5</v>
      </c>
      <c r="V23" s="3">
        <v>6.5</v>
      </c>
      <c r="W23" s="19">
        <v>-2</v>
      </c>
      <c r="X23" s="2"/>
      <c r="Y23" s="24">
        <v>3</v>
      </c>
      <c r="Z23" s="5">
        <v>5</v>
      </c>
      <c r="AA23" s="5">
        <v>3</v>
      </c>
      <c r="AB23" s="3">
        <v>4</v>
      </c>
      <c r="AC23" s="3">
        <v>4</v>
      </c>
      <c r="AD23" s="3">
        <v>6</v>
      </c>
      <c r="AE23" s="3">
        <v>7</v>
      </c>
      <c r="AG23" s="3">
        <v>1</v>
      </c>
      <c r="AH23" s="3"/>
      <c r="AI23" s="3">
        <v>3.5</v>
      </c>
      <c r="AJ23" s="3">
        <v>6.5</v>
      </c>
      <c r="AK23" s="19">
        <v>-3</v>
      </c>
      <c r="AL23" s="2"/>
      <c r="AM23" s="26">
        <v>1</v>
      </c>
      <c r="AN23" s="4">
        <v>1</v>
      </c>
      <c r="AO23" s="3">
        <v>1</v>
      </c>
      <c r="AP23" s="3">
        <v>1</v>
      </c>
      <c r="AQ23" s="4">
        <v>2</v>
      </c>
      <c r="AR23" s="4">
        <v>2</v>
      </c>
      <c r="AT23" s="3">
        <v>0</v>
      </c>
      <c r="AU23" s="3"/>
      <c r="AV23" s="3">
        <v>1</v>
      </c>
      <c r="AW23" s="3">
        <v>2</v>
      </c>
      <c r="AX23" s="19">
        <v>-1</v>
      </c>
      <c r="AY23" s="2"/>
      <c r="AZ23" s="37">
        <v>4.333333333333333</v>
      </c>
      <c r="BA23" s="22">
        <v>59.137254901960787</v>
      </c>
      <c r="BB23" s="22">
        <v>38.490196078431374</v>
      </c>
      <c r="BC23" s="22">
        <v>25.254901960784313</v>
      </c>
      <c r="BD23" s="22">
        <v>30.294117647058822</v>
      </c>
      <c r="BE23" s="22">
        <v>3.9803921568627452</v>
      </c>
      <c r="BF23" s="22">
        <v>27.058823529411764</v>
      </c>
      <c r="BG23" s="22">
        <v>2.1372549019607843</v>
      </c>
      <c r="BI23" s="37">
        <v>0.7269987279362623</v>
      </c>
      <c r="BJ23" s="22">
        <v>1.7791435998845491</v>
      </c>
      <c r="BK23" s="22">
        <v>1.5964892901196628</v>
      </c>
      <c r="BL23" s="22">
        <v>1.4192104009140727</v>
      </c>
      <c r="BM23" s="22">
        <v>1.4954627109167742</v>
      </c>
      <c r="BN23" s="22">
        <v>0.69726354052200168</v>
      </c>
      <c r="BO23" s="22">
        <v>1.44806945766184</v>
      </c>
      <c r="BP23" s="22">
        <v>0.49654980655798842</v>
      </c>
      <c r="BQ23" s="22"/>
      <c r="BR23" s="22">
        <v>0.89922574959766111</v>
      </c>
      <c r="BS23" s="130">
        <f t="shared" si="18"/>
        <v>1.752425079949455</v>
      </c>
      <c r="BT23" s="130">
        <f t="shared" si="19"/>
        <v>1.4799505447385266</v>
      </c>
      <c r="BU23" s="72">
        <f t="shared" si="20"/>
        <v>0.27247453521092835</v>
      </c>
      <c r="BV23" s="8"/>
      <c r="BW23" s="42"/>
      <c r="BX23" s="28">
        <v>6.833333333333333</v>
      </c>
      <c r="BY23" s="6">
        <v>6.833333333333333</v>
      </c>
      <c r="BZ23" s="6">
        <v>4.583333333333333</v>
      </c>
      <c r="CA23" s="6">
        <v>2.8333333333333335</v>
      </c>
      <c r="CB23" s="6">
        <v>6.5</v>
      </c>
      <c r="CC23" s="6">
        <v>6.75</v>
      </c>
      <c r="CD23" s="6">
        <v>3.1666666666666665</v>
      </c>
      <c r="CE23" s="6">
        <v>2.75</v>
      </c>
      <c r="CF23" s="6"/>
      <c r="CG23" s="13">
        <v>6.833333333333333</v>
      </c>
      <c r="CH23" s="13">
        <v>3.708333333333333</v>
      </c>
      <c r="CI23" s="10">
        <v>3.125</v>
      </c>
      <c r="CJ23" s="13">
        <v>6.625</v>
      </c>
      <c r="CK23" s="13">
        <v>2.958333333333333</v>
      </c>
      <c r="CL23" s="10">
        <v>3.666666666666667</v>
      </c>
      <c r="CM23" s="2"/>
      <c r="CN23" s="28">
        <v>5.666666666666667</v>
      </c>
      <c r="CO23" s="6">
        <v>4.833333333333333</v>
      </c>
      <c r="CP23" s="6">
        <v>3.3333333333333335</v>
      </c>
      <c r="CQ23" s="6">
        <v>3.4166666666666665</v>
      </c>
      <c r="CR23" s="12">
        <v>5.25</v>
      </c>
      <c r="CS23" s="12">
        <v>3.375</v>
      </c>
      <c r="CT23" s="11">
        <v>1.875</v>
      </c>
      <c r="CU23" s="1"/>
      <c r="CV23" s="73">
        <f t="shared" si="0"/>
        <v>0.31756042929152134</v>
      </c>
      <c r="CW23" s="73">
        <f t="shared" si="1"/>
        <v>0.9884320889261532</v>
      </c>
      <c r="CX23" s="75">
        <f t="shared" si="2"/>
        <v>0.6529962591088373</v>
      </c>
      <c r="CY23" s="73">
        <f t="shared" si="3"/>
        <v>0.55481103298007151</v>
      </c>
      <c r="CZ23" s="73">
        <f t="shared" si="4"/>
        <v>0</v>
      </c>
      <c r="DA23" s="75">
        <f t="shared" si="5"/>
        <v>0.27740551649003575</v>
      </c>
      <c r="DB23" s="78">
        <f t="shared" si="6"/>
        <v>0.37559074261880154</v>
      </c>
      <c r="DC23" s="73">
        <f t="shared" si="7"/>
        <v>0.55481103298007151</v>
      </c>
      <c r="DD23" s="73">
        <f t="shared" si="8"/>
        <v>0</v>
      </c>
      <c r="DE23" s="73">
        <f t="shared" si="9"/>
        <v>0.72273424781341566</v>
      </c>
      <c r="DF23" s="73">
        <f t="shared" si="10"/>
        <v>0</v>
      </c>
      <c r="DG23" s="75">
        <f t="shared" si="11"/>
        <v>0.31938632019837176</v>
      </c>
      <c r="DH23" s="73">
        <f t="shared" si="12"/>
        <v>0</v>
      </c>
      <c r="DI23" s="73">
        <f t="shared" si="13"/>
        <v>0</v>
      </c>
      <c r="DJ23" s="73">
        <f t="shared" si="14"/>
        <v>0</v>
      </c>
      <c r="DK23" s="73">
        <f t="shared" si="15"/>
        <v>0</v>
      </c>
      <c r="DL23" s="11">
        <f t="shared" si="16"/>
        <v>0</v>
      </c>
      <c r="DM23" s="81">
        <f t="shared" si="17"/>
        <v>0.31938632019837176</v>
      </c>
      <c r="DN23" s="1"/>
      <c r="DO23" s="39">
        <v>2.5</v>
      </c>
      <c r="DP23" s="7">
        <v>22.5</v>
      </c>
      <c r="DQ23" s="7">
        <v>7.5</v>
      </c>
      <c r="DR23" s="7">
        <v>0</v>
      </c>
      <c r="DS23" s="7">
        <v>7.5</v>
      </c>
      <c r="DT23" s="7">
        <v>0</v>
      </c>
      <c r="DU23" s="7">
        <v>12.5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B23" s="5">
        <v>20</v>
      </c>
      <c r="EC23" s="5">
        <v>1</v>
      </c>
      <c r="ED23" s="5">
        <v>4</v>
      </c>
      <c r="EE23" s="5">
        <v>3</v>
      </c>
      <c r="EF23" s="5">
        <v>0</v>
      </c>
      <c r="EG23" s="5">
        <v>20</v>
      </c>
      <c r="EH23" s="5">
        <v>0</v>
      </c>
      <c r="EI23" s="5">
        <v>5</v>
      </c>
      <c r="EJ23" s="5">
        <v>0</v>
      </c>
      <c r="EK23" s="5">
        <v>0</v>
      </c>
      <c r="EL23" s="5"/>
      <c r="EM23" s="5">
        <v>20</v>
      </c>
      <c r="EN23" s="5">
        <v>1</v>
      </c>
      <c r="EO23" s="5">
        <v>0</v>
      </c>
      <c r="EP23" s="5">
        <v>20</v>
      </c>
      <c r="EQ23" s="5">
        <v>2</v>
      </c>
      <c r="ER23" s="5">
        <v>0</v>
      </c>
      <c r="ES23" s="5">
        <v>20</v>
      </c>
      <c r="ET23" s="5">
        <v>4</v>
      </c>
      <c r="EU23" s="5">
        <v>0</v>
      </c>
      <c r="EV23" s="5">
        <v>20</v>
      </c>
      <c r="EW23" s="5">
        <v>1</v>
      </c>
      <c r="EX23" s="5">
        <v>0</v>
      </c>
      <c r="EY23" s="5"/>
      <c r="EZ23" s="5">
        <v>20</v>
      </c>
      <c r="FA23">
        <v>0</v>
      </c>
      <c r="FB23">
        <v>0</v>
      </c>
      <c r="FC23" s="5">
        <v>20</v>
      </c>
      <c r="FD23" s="5">
        <v>0</v>
      </c>
      <c r="FE23" s="5">
        <v>0</v>
      </c>
      <c r="FF23" s="5">
        <v>20</v>
      </c>
      <c r="FG23" s="5">
        <v>0</v>
      </c>
      <c r="FH23" s="5">
        <v>0</v>
      </c>
      <c r="FI23" s="5">
        <v>20</v>
      </c>
      <c r="FJ23" s="5">
        <v>0</v>
      </c>
      <c r="FK23" s="5">
        <v>0</v>
      </c>
    </row>
    <row r="24" spans="1:167" s="4" customFormat="1">
      <c r="A24" s="4">
        <v>25</v>
      </c>
      <c r="B24" s="21" t="s">
        <v>567</v>
      </c>
      <c r="C24" s="21" t="s">
        <v>477</v>
      </c>
      <c r="D24" s="21" t="s">
        <v>433</v>
      </c>
      <c r="E24" s="21" t="s">
        <v>434</v>
      </c>
      <c r="F24" s="21" t="s">
        <v>435</v>
      </c>
      <c r="G24" s="21" t="s">
        <v>462</v>
      </c>
      <c r="H24" s="21" t="s">
        <v>69</v>
      </c>
      <c r="I24" s="21" t="s">
        <v>463</v>
      </c>
      <c r="J24" s="26" t="s">
        <v>379</v>
      </c>
      <c r="K24" s="26">
        <v>4</v>
      </c>
      <c r="L24" s="4">
        <v>3</v>
      </c>
      <c r="M24" s="4">
        <v>4</v>
      </c>
      <c r="N24" s="4">
        <v>5</v>
      </c>
      <c r="O24" s="4">
        <v>6</v>
      </c>
      <c r="P24" s="4">
        <v>4</v>
      </c>
      <c r="Q24" s="4">
        <v>5</v>
      </c>
      <c r="R24" s="3"/>
      <c r="S24" s="3">
        <v>-3</v>
      </c>
      <c r="T24" s="3"/>
      <c r="U24" s="3">
        <v>4.5</v>
      </c>
      <c r="V24" s="3">
        <v>4.5</v>
      </c>
      <c r="W24" s="19">
        <v>0</v>
      </c>
      <c r="X24" s="2"/>
      <c r="Y24" s="24">
        <v>3</v>
      </c>
      <c r="Z24" s="5">
        <v>3</v>
      </c>
      <c r="AA24" s="5">
        <v>3</v>
      </c>
      <c r="AB24" s="3">
        <v>4</v>
      </c>
      <c r="AC24" s="3">
        <v>5</v>
      </c>
      <c r="AD24" s="3">
        <v>4</v>
      </c>
      <c r="AE24" s="3">
        <v>5</v>
      </c>
      <c r="AG24" s="3">
        <v>-2</v>
      </c>
      <c r="AH24" s="3"/>
      <c r="AI24" s="3">
        <v>3.5</v>
      </c>
      <c r="AJ24" s="3">
        <v>4.5</v>
      </c>
      <c r="AK24" s="19">
        <v>-1</v>
      </c>
      <c r="AL24" s="2"/>
      <c r="AM24" s="26">
        <v>1</v>
      </c>
      <c r="AN24" s="4">
        <v>1</v>
      </c>
      <c r="AO24" s="3">
        <v>1</v>
      </c>
      <c r="AP24" s="3">
        <v>1</v>
      </c>
      <c r="AQ24" s="4">
        <v>1</v>
      </c>
      <c r="AR24" s="4">
        <v>1</v>
      </c>
      <c r="AT24" s="3">
        <v>0</v>
      </c>
      <c r="AU24" s="3"/>
      <c r="AV24" s="3">
        <v>1</v>
      </c>
      <c r="AW24" s="3">
        <v>1</v>
      </c>
      <c r="AX24" s="19">
        <v>0</v>
      </c>
      <c r="AY24" s="2"/>
      <c r="AZ24" s="37">
        <v>64.117647058823536</v>
      </c>
      <c r="BA24" s="22">
        <v>59.137254901960787</v>
      </c>
      <c r="BB24" s="22">
        <v>0.49019607843137253</v>
      </c>
      <c r="BC24" s="22">
        <v>4.666666666666667</v>
      </c>
      <c r="BD24" s="22">
        <v>2.5882352941176472</v>
      </c>
      <c r="BE24" s="22">
        <v>7.5882352941176467</v>
      </c>
      <c r="BF24" s="22">
        <v>6.6078431372549016</v>
      </c>
      <c r="BG24" s="22">
        <v>0.39215686274509803</v>
      </c>
      <c r="BI24" s="37">
        <v>1.8136986995004489</v>
      </c>
      <c r="BJ24" s="22">
        <v>1.7791435998845491</v>
      </c>
      <c r="BK24" s="22">
        <v>0.17324341618285499</v>
      </c>
      <c r="BL24" s="22">
        <v>0.75332766665861151</v>
      </c>
      <c r="BM24" s="22">
        <v>0.55488091363249314</v>
      </c>
      <c r="BN24" s="22">
        <v>0.93390393440616315</v>
      </c>
      <c r="BO24" s="22">
        <v>0.88126154949627089</v>
      </c>
      <c r="BP24" s="22">
        <v>0.14368817262113889</v>
      </c>
      <c r="BQ24" s="22"/>
      <c r="BR24" s="22">
        <v>-0.76066051822330816</v>
      </c>
      <c r="BS24" s="130">
        <f t="shared" si="18"/>
        <v>0.91671191973773203</v>
      </c>
      <c r="BT24" s="130">
        <f t="shared" si="19"/>
        <v>0.90308998699194354</v>
      </c>
      <c r="BU24" s="72">
        <f t="shared" si="20"/>
        <v>1.362193274578849E-2</v>
      </c>
      <c r="BV24" s="8"/>
      <c r="BW24" s="42"/>
      <c r="BX24" s="28">
        <v>5.333333333333333</v>
      </c>
      <c r="BY24" s="6">
        <v>4.916666666666667</v>
      </c>
      <c r="BZ24" s="6">
        <v>4.083333333333333</v>
      </c>
      <c r="CA24" s="6">
        <v>3.25</v>
      </c>
      <c r="CB24" s="6">
        <v>5.916666666666667</v>
      </c>
      <c r="CC24" s="6">
        <v>5.333333333333333</v>
      </c>
      <c r="CD24" s="6">
        <v>3.4166666666666665</v>
      </c>
      <c r="CE24" s="6">
        <v>4.083333333333333</v>
      </c>
      <c r="CF24" s="6"/>
      <c r="CG24" s="13">
        <v>5.125</v>
      </c>
      <c r="CH24" s="13">
        <v>3.6666666666666665</v>
      </c>
      <c r="CI24" s="10">
        <v>1.4583333333333335</v>
      </c>
      <c r="CJ24" s="13">
        <v>5.625</v>
      </c>
      <c r="CK24" s="13">
        <v>3.75</v>
      </c>
      <c r="CL24" s="10">
        <v>1.875</v>
      </c>
      <c r="CM24" s="2"/>
      <c r="CN24" s="28">
        <v>5.666666666666667</v>
      </c>
      <c r="CO24" s="6">
        <v>4.666666666666667</v>
      </c>
      <c r="CP24" s="6">
        <v>2.8333333333333335</v>
      </c>
      <c r="CQ24" s="6">
        <v>2.9166666666666665</v>
      </c>
      <c r="CR24" s="12">
        <v>5.166666666666667</v>
      </c>
      <c r="CS24" s="12">
        <v>2.875</v>
      </c>
      <c r="CT24" s="11">
        <v>2.291666666666667</v>
      </c>
      <c r="CU24" s="1"/>
      <c r="CV24" s="73">
        <f t="shared" si="0"/>
        <v>0</v>
      </c>
      <c r="CW24" s="73">
        <f t="shared" si="1"/>
        <v>0</v>
      </c>
      <c r="CX24" s="75">
        <f t="shared" si="2"/>
        <v>0</v>
      </c>
      <c r="CY24" s="73">
        <f t="shared" si="3"/>
        <v>0</v>
      </c>
      <c r="CZ24" s="73">
        <f t="shared" si="4"/>
        <v>0</v>
      </c>
      <c r="DA24" s="75">
        <f t="shared" si="5"/>
        <v>0</v>
      </c>
      <c r="DB24" s="78">
        <f t="shared" si="6"/>
        <v>0</v>
      </c>
      <c r="DC24" s="73">
        <f t="shared" si="7"/>
        <v>0.45102681179626242</v>
      </c>
      <c r="DD24" s="73">
        <f t="shared" si="8"/>
        <v>0</v>
      </c>
      <c r="DE24" s="73">
        <f t="shared" si="9"/>
        <v>0.79539883018414359</v>
      </c>
      <c r="DF24" s="73">
        <f t="shared" si="10"/>
        <v>0.31756042929152134</v>
      </c>
      <c r="DG24" s="75">
        <f t="shared" si="11"/>
        <v>0.39099651781798184</v>
      </c>
      <c r="DH24" s="73">
        <f t="shared" si="12"/>
        <v>0.45102681179626242</v>
      </c>
      <c r="DI24" s="73">
        <f t="shared" si="13"/>
        <v>0</v>
      </c>
      <c r="DJ24" s="73">
        <f t="shared" si="14"/>
        <v>0.55481103298007151</v>
      </c>
      <c r="DK24" s="73">
        <f t="shared" si="15"/>
        <v>0</v>
      </c>
      <c r="DL24" s="11">
        <f t="shared" si="16"/>
        <v>0.25145946119408347</v>
      </c>
      <c r="DM24" s="81">
        <f t="shared" si="17"/>
        <v>0.13953705662389837</v>
      </c>
      <c r="DN24" s="1"/>
      <c r="DO24" s="39">
        <v>0</v>
      </c>
      <c r="DP24" s="7">
        <v>0</v>
      </c>
      <c r="DQ24" s="7">
        <v>0</v>
      </c>
      <c r="DR24" s="7">
        <v>0</v>
      </c>
      <c r="DS24" s="7">
        <v>5</v>
      </c>
      <c r="DT24" s="7">
        <v>0</v>
      </c>
      <c r="DU24" s="7">
        <v>15</v>
      </c>
      <c r="DV24" s="7">
        <v>2.5</v>
      </c>
      <c r="DW24" s="7">
        <v>5</v>
      </c>
      <c r="DX24" s="7">
        <v>0</v>
      </c>
      <c r="DY24" s="7">
        <v>7.5</v>
      </c>
      <c r="DZ24" s="7">
        <v>0</v>
      </c>
      <c r="EB24" s="5">
        <v>20</v>
      </c>
      <c r="EC24" s="5">
        <v>0</v>
      </c>
      <c r="ED24" s="5">
        <v>0</v>
      </c>
      <c r="EE24" s="5">
        <v>0</v>
      </c>
      <c r="EF24" s="5">
        <v>0</v>
      </c>
      <c r="EG24" s="5">
        <v>20</v>
      </c>
      <c r="EH24" s="5">
        <v>0</v>
      </c>
      <c r="EI24" s="5">
        <v>0</v>
      </c>
      <c r="EJ24" s="5">
        <v>0</v>
      </c>
      <c r="EK24" s="5">
        <v>0</v>
      </c>
      <c r="EL24" s="5"/>
      <c r="EM24" s="5">
        <v>20</v>
      </c>
      <c r="EN24" s="5">
        <v>1</v>
      </c>
      <c r="EO24" s="5">
        <v>0</v>
      </c>
      <c r="EP24" s="5">
        <v>20</v>
      </c>
      <c r="EQ24" s="5">
        <v>1</v>
      </c>
      <c r="ER24" s="5">
        <v>0</v>
      </c>
      <c r="ES24" s="5">
        <v>20</v>
      </c>
      <c r="ET24" s="5">
        <v>5</v>
      </c>
      <c r="EU24" s="5">
        <v>0</v>
      </c>
      <c r="EV24" s="5">
        <v>20</v>
      </c>
      <c r="EW24" s="5">
        <v>1</v>
      </c>
      <c r="EX24" s="5">
        <v>1</v>
      </c>
      <c r="EY24" s="5"/>
      <c r="EZ24" s="5">
        <v>20</v>
      </c>
      <c r="FA24">
        <v>0</v>
      </c>
      <c r="FB24">
        <v>0</v>
      </c>
      <c r="FC24" s="5">
        <v>20</v>
      </c>
      <c r="FD24" s="5">
        <v>2</v>
      </c>
      <c r="FE24" s="5">
        <v>0</v>
      </c>
      <c r="FF24" s="5">
        <v>20</v>
      </c>
      <c r="FG24" s="5">
        <v>2</v>
      </c>
      <c r="FH24" s="5">
        <v>0</v>
      </c>
      <c r="FI24" s="5">
        <v>20</v>
      </c>
      <c r="FJ24" s="5">
        <v>1</v>
      </c>
      <c r="FK24" s="5">
        <v>0</v>
      </c>
    </row>
    <row r="25" spans="1:167" s="4" customFormat="1">
      <c r="A25" s="4">
        <v>36</v>
      </c>
      <c r="B25" s="21" t="s">
        <v>133</v>
      </c>
      <c r="C25" s="21" t="s">
        <v>576</v>
      </c>
      <c r="D25" s="21" t="s">
        <v>354</v>
      </c>
      <c r="E25" s="21" t="s">
        <v>355</v>
      </c>
      <c r="F25" s="21" t="s">
        <v>356</v>
      </c>
      <c r="G25" s="21" t="s">
        <v>352</v>
      </c>
      <c r="H25" s="21" t="s">
        <v>349</v>
      </c>
      <c r="I25" s="21" t="s">
        <v>350</v>
      </c>
      <c r="J25" s="26" t="s">
        <v>379</v>
      </c>
      <c r="K25" s="26">
        <v>2</v>
      </c>
      <c r="L25" s="4">
        <v>5</v>
      </c>
      <c r="M25" s="4">
        <v>6</v>
      </c>
      <c r="N25" s="4">
        <v>7</v>
      </c>
      <c r="O25" s="4">
        <v>4</v>
      </c>
      <c r="P25" s="4">
        <v>4</v>
      </c>
      <c r="Q25" s="4">
        <v>5</v>
      </c>
      <c r="R25" s="3"/>
      <c r="S25" s="3">
        <v>1</v>
      </c>
      <c r="T25" s="3"/>
      <c r="U25" s="3">
        <v>6.5</v>
      </c>
      <c r="V25" s="3">
        <v>4.5</v>
      </c>
      <c r="W25" s="19">
        <v>2</v>
      </c>
      <c r="X25" s="2"/>
      <c r="Y25" s="24">
        <v>3</v>
      </c>
      <c r="Z25" s="5">
        <v>4</v>
      </c>
      <c r="AA25" s="5">
        <v>6</v>
      </c>
      <c r="AB25" s="3">
        <v>7</v>
      </c>
      <c r="AC25" s="3">
        <v>4</v>
      </c>
      <c r="AD25" s="3">
        <v>3</v>
      </c>
      <c r="AE25" s="3">
        <v>4</v>
      </c>
      <c r="AG25" s="3">
        <v>0</v>
      </c>
      <c r="AH25" s="3"/>
      <c r="AI25" s="3">
        <v>6.5</v>
      </c>
      <c r="AJ25" s="3">
        <v>3.5</v>
      </c>
      <c r="AK25" s="19">
        <v>3</v>
      </c>
      <c r="AL25" s="2"/>
      <c r="AM25" s="26">
        <v>1</v>
      </c>
      <c r="AN25" s="4">
        <v>2</v>
      </c>
      <c r="AO25" s="3">
        <v>2</v>
      </c>
      <c r="AP25" s="3">
        <v>1</v>
      </c>
      <c r="AQ25" s="4">
        <v>1</v>
      </c>
      <c r="AR25" s="4">
        <v>1</v>
      </c>
      <c r="AT25" s="3">
        <v>0</v>
      </c>
      <c r="AU25" s="3"/>
      <c r="AV25" s="3">
        <v>2</v>
      </c>
      <c r="AW25" s="3">
        <v>1</v>
      </c>
      <c r="AX25" s="19">
        <v>1</v>
      </c>
      <c r="AY25" s="2"/>
      <c r="AZ25" s="37">
        <v>482.41176470588238</v>
      </c>
      <c r="BA25" s="22">
        <v>1212.8431372549019</v>
      </c>
      <c r="BB25" s="22">
        <v>140.88235294117646</v>
      </c>
      <c r="BC25" s="22">
        <v>1.8627450980392157</v>
      </c>
      <c r="BD25" s="22">
        <v>0.31372549019607843</v>
      </c>
      <c r="BE25" s="22">
        <v>15.098039215686274</v>
      </c>
      <c r="BF25" s="22">
        <v>111.56862745098039</v>
      </c>
      <c r="BG25" s="22">
        <v>9.0588235294117645</v>
      </c>
      <c r="BI25" s="37">
        <v>2.6843172155475785</v>
      </c>
      <c r="BJ25" s="22">
        <v>3.0841625672777613</v>
      </c>
      <c r="BK25" s="22">
        <v>2.1519283820898396</v>
      </c>
      <c r="BL25" s="22">
        <v>0.45678267968650071</v>
      </c>
      <c r="BM25" s="22">
        <v>0.11850462660289007</v>
      </c>
      <c r="BN25" s="22">
        <v>1.2067729810215044</v>
      </c>
      <c r="BO25" s="22">
        <v>2.0514173707696828</v>
      </c>
      <c r="BP25" s="22">
        <v>1.00254718901388</v>
      </c>
      <c r="BQ25" s="22"/>
      <c r="BR25" s="22">
        <v>0.94515540106833518</v>
      </c>
      <c r="BS25" s="130">
        <f t="shared" si="18"/>
        <v>0.50194483844469462</v>
      </c>
      <c r="BT25" s="130">
        <f t="shared" si="19"/>
        <v>2.0850316050670301</v>
      </c>
      <c r="BU25" s="72">
        <f t="shared" si="20"/>
        <v>-1.5830867666223356</v>
      </c>
      <c r="BV25" s="8"/>
      <c r="BW25" s="42"/>
      <c r="BX25" s="28">
        <v>5</v>
      </c>
      <c r="BY25" s="6">
        <v>6.083333333333333</v>
      </c>
      <c r="BZ25" s="6">
        <v>5.583333333333333</v>
      </c>
      <c r="CA25" s="6">
        <v>5.666666666666667</v>
      </c>
      <c r="CB25" s="6">
        <v>5.25</v>
      </c>
      <c r="CC25" s="6">
        <v>6</v>
      </c>
      <c r="CD25" s="6">
        <v>6.083333333333333</v>
      </c>
      <c r="CE25" s="6">
        <v>5.666666666666667</v>
      </c>
      <c r="CF25" s="6"/>
      <c r="CG25" s="13">
        <v>5.5416666666666661</v>
      </c>
      <c r="CH25" s="13">
        <v>5.625</v>
      </c>
      <c r="CI25" s="10">
        <v>-8.3333333333333925E-2</v>
      </c>
      <c r="CJ25" s="13">
        <v>5.625</v>
      </c>
      <c r="CK25" s="13">
        <v>5.875</v>
      </c>
      <c r="CL25" s="10">
        <v>-0.25</v>
      </c>
      <c r="CM25" s="2"/>
      <c r="CN25" s="28">
        <v>5.166666666666667</v>
      </c>
      <c r="CO25" s="6">
        <v>4.25</v>
      </c>
      <c r="CP25" s="6">
        <v>5.333333333333333</v>
      </c>
      <c r="CQ25" s="6">
        <v>4</v>
      </c>
      <c r="CR25" s="12">
        <v>4.7083333333333339</v>
      </c>
      <c r="CS25" s="12">
        <v>4.6666666666666661</v>
      </c>
      <c r="CT25" s="11">
        <v>4.1666666666667851E-2</v>
      </c>
      <c r="CU25" s="1"/>
      <c r="CV25" s="73">
        <f t="shared" si="0"/>
        <v>0</v>
      </c>
      <c r="CW25" s="73">
        <f t="shared" si="1"/>
        <v>0</v>
      </c>
      <c r="CX25" s="75">
        <f t="shared" si="2"/>
        <v>0</v>
      </c>
      <c r="CY25" s="73">
        <f t="shared" si="3"/>
        <v>0.31756042929152134</v>
      </c>
      <c r="CZ25" s="73">
        <f t="shared" si="4"/>
        <v>0</v>
      </c>
      <c r="DA25" s="75">
        <f t="shared" si="5"/>
        <v>0.15878021464576067</v>
      </c>
      <c r="DB25" s="78">
        <f t="shared" si="6"/>
        <v>-0.15878021464576067</v>
      </c>
      <c r="DC25" s="73">
        <f t="shared" si="7"/>
        <v>0.86321189006954113</v>
      </c>
      <c r="DD25" s="73">
        <f t="shared" si="8"/>
        <v>0.86321189006954113</v>
      </c>
      <c r="DE25" s="73">
        <f t="shared" si="9"/>
        <v>0.92729521800161219</v>
      </c>
      <c r="DF25" s="73">
        <f t="shared" si="10"/>
        <v>0.72273424781341566</v>
      </c>
      <c r="DG25" s="75">
        <f t="shared" si="11"/>
        <v>0.84411331148852753</v>
      </c>
      <c r="DH25" s="73">
        <f t="shared" si="12"/>
        <v>0.31756042929152134</v>
      </c>
      <c r="DI25" s="73">
        <f t="shared" si="13"/>
        <v>0.55481103298007151</v>
      </c>
      <c r="DJ25" s="73">
        <f t="shared" si="14"/>
        <v>0.45102681179626242</v>
      </c>
      <c r="DK25" s="73">
        <f t="shared" si="15"/>
        <v>0.45102681179626242</v>
      </c>
      <c r="DL25" s="11">
        <f t="shared" si="16"/>
        <v>0.44360627146602938</v>
      </c>
      <c r="DM25" s="81">
        <f t="shared" si="17"/>
        <v>0.40050704002249815</v>
      </c>
      <c r="DN25" s="1"/>
      <c r="DO25" s="39">
        <v>0</v>
      </c>
      <c r="DP25" s="7">
        <v>0</v>
      </c>
      <c r="DQ25" s="7">
        <v>2.5</v>
      </c>
      <c r="DR25" s="7">
        <v>0</v>
      </c>
      <c r="DS25" s="7">
        <v>17.5</v>
      </c>
      <c r="DT25" s="7">
        <v>17.5</v>
      </c>
      <c r="DU25" s="7">
        <v>20</v>
      </c>
      <c r="DV25" s="7">
        <v>12.5</v>
      </c>
      <c r="DW25" s="7">
        <v>2.5</v>
      </c>
      <c r="DX25" s="7">
        <v>7.5</v>
      </c>
      <c r="DY25" s="7">
        <v>5</v>
      </c>
      <c r="DZ25" s="7">
        <v>5</v>
      </c>
      <c r="EB25" s="5">
        <v>20</v>
      </c>
      <c r="EC25" s="5">
        <v>0</v>
      </c>
      <c r="ED25" s="5">
        <v>0</v>
      </c>
      <c r="EE25" s="5">
        <v>0</v>
      </c>
      <c r="EF25" s="5">
        <v>0</v>
      </c>
      <c r="EG25" s="5">
        <v>20</v>
      </c>
      <c r="EH25" s="5">
        <v>0</v>
      </c>
      <c r="EI25" s="5">
        <v>0</v>
      </c>
      <c r="EJ25" s="5">
        <v>1</v>
      </c>
      <c r="EK25" s="5">
        <v>0</v>
      </c>
      <c r="EL25" s="5"/>
      <c r="EM25" s="5">
        <v>20</v>
      </c>
      <c r="EN25" s="5">
        <v>5</v>
      </c>
      <c r="EO25" s="5">
        <v>6</v>
      </c>
      <c r="EP25" s="5">
        <v>20</v>
      </c>
      <c r="EQ25" s="5">
        <v>2</v>
      </c>
      <c r="ER25" s="5">
        <v>1</v>
      </c>
      <c r="ES25" s="5">
        <v>20</v>
      </c>
      <c r="ET25" s="5">
        <v>6</v>
      </c>
      <c r="EU25" s="5">
        <v>4</v>
      </c>
      <c r="EV25" s="5">
        <v>20</v>
      </c>
      <c r="EW25" s="5">
        <v>2</v>
      </c>
      <c r="EX25" s="5">
        <v>1</v>
      </c>
      <c r="EY25" s="5"/>
      <c r="EZ25" s="5">
        <v>20</v>
      </c>
      <c r="FA25">
        <v>1</v>
      </c>
      <c r="FB25">
        <v>2</v>
      </c>
      <c r="FC25" s="5">
        <v>20</v>
      </c>
      <c r="FD25" s="5">
        <v>0</v>
      </c>
      <c r="FE25" s="5">
        <v>1</v>
      </c>
      <c r="FF25" s="5">
        <v>20</v>
      </c>
      <c r="FG25" s="5">
        <v>0</v>
      </c>
      <c r="FH25" s="5">
        <v>1</v>
      </c>
      <c r="FI25" s="5">
        <v>20</v>
      </c>
      <c r="FJ25" s="5">
        <v>2</v>
      </c>
      <c r="FK25" s="5">
        <v>1</v>
      </c>
    </row>
    <row r="26" spans="1:167" s="132" customFormat="1" ht="14" thickBot="1">
      <c r="A26" s="132">
        <v>26</v>
      </c>
      <c r="B26" s="133" t="s">
        <v>464</v>
      </c>
      <c r="C26" s="133" t="s">
        <v>576</v>
      </c>
      <c r="D26" s="133" t="s">
        <v>465</v>
      </c>
      <c r="E26" s="133" t="s">
        <v>484</v>
      </c>
      <c r="F26" s="133" t="s">
        <v>485</v>
      </c>
      <c r="G26" s="133" t="s">
        <v>465</v>
      </c>
      <c r="H26" s="133" t="s">
        <v>295</v>
      </c>
      <c r="I26" s="133" t="s">
        <v>296</v>
      </c>
      <c r="J26" s="134" t="s">
        <v>274</v>
      </c>
      <c r="K26" s="134">
        <v>2</v>
      </c>
      <c r="L26" s="132">
        <v>5</v>
      </c>
      <c r="M26" s="132">
        <v>6</v>
      </c>
      <c r="N26" s="132">
        <v>7</v>
      </c>
      <c r="O26" s="132">
        <v>5</v>
      </c>
      <c r="P26" s="132">
        <v>6</v>
      </c>
      <c r="Q26" s="132">
        <v>7</v>
      </c>
      <c r="R26" s="135"/>
      <c r="S26" s="135">
        <v>0</v>
      </c>
      <c r="T26" s="135"/>
      <c r="U26" s="135">
        <v>6.5</v>
      </c>
      <c r="V26" s="135">
        <v>6.5</v>
      </c>
      <c r="W26" s="136">
        <v>0</v>
      </c>
      <c r="X26" s="137"/>
      <c r="Y26" s="138">
        <v>3</v>
      </c>
      <c r="Z26" s="135">
        <v>4</v>
      </c>
      <c r="AA26" s="135">
        <v>4</v>
      </c>
      <c r="AB26" s="135">
        <v>5</v>
      </c>
      <c r="AC26" s="135">
        <v>4</v>
      </c>
      <c r="AD26" s="135">
        <v>5</v>
      </c>
      <c r="AE26" s="135">
        <v>6</v>
      </c>
      <c r="AG26" s="135">
        <v>0</v>
      </c>
      <c r="AH26" s="135"/>
      <c r="AI26" s="135">
        <v>4.5</v>
      </c>
      <c r="AJ26" s="135">
        <v>5.5</v>
      </c>
      <c r="AK26" s="136">
        <v>-1</v>
      </c>
      <c r="AL26" s="137"/>
      <c r="AM26" s="134">
        <v>2</v>
      </c>
      <c r="AN26" s="132">
        <v>1</v>
      </c>
      <c r="AO26" s="135">
        <v>1</v>
      </c>
      <c r="AP26" s="135">
        <v>2</v>
      </c>
      <c r="AQ26" s="132">
        <v>2</v>
      </c>
      <c r="AR26" s="132">
        <v>2</v>
      </c>
      <c r="AT26" s="135">
        <v>0</v>
      </c>
      <c r="AU26" s="135"/>
      <c r="AV26" s="135">
        <v>1</v>
      </c>
      <c r="AW26" s="135">
        <v>2</v>
      </c>
      <c r="AX26" s="136">
        <v>-1</v>
      </c>
      <c r="AY26" s="137"/>
      <c r="AZ26" s="140">
        <v>3.5098039215686274</v>
      </c>
      <c r="BA26" s="141">
        <v>1212.8431372549019</v>
      </c>
      <c r="BB26" s="141">
        <v>47.03921568627451</v>
      </c>
      <c r="BC26" s="141">
        <v>12.980392156862745</v>
      </c>
      <c r="BD26" s="141">
        <v>4.2745098039215685</v>
      </c>
      <c r="BE26" s="141">
        <v>47.03921568627451</v>
      </c>
      <c r="BF26" s="141">
        <v>23.686274509803923</v>
      </c>
      <c r="BG26" s="141">
        <v>4.6078431372549016</v>
      </c>
      <c r="BI26" s="140">
        <v>0.65415765991965646</v>
      </c>
      <c r="BJ26" s="141">
        <v>3.0841625672777613</v>
      </c>
      <c r="BK26" s="141">
        <v>1.6815959082665961</v>
      </c>
      <c r="BL26" s="141">
        <v>1.1455193537539292</v>
      </c>
      <c r="BM26" s="141">
        <v>0.72218210390447157</v>
      </c>
      <c r="BN26" s="141">
        <v>1.6815959082665961</v>
      </c>
      <c r="BO26" s="141">
        <v>1.3924555540099262</v>
      </c>
      <c r="BP26" s="141">
        <v>0.74879585703110663</v>
      </c>
      <c r="BQ26" s="141"/>
      <c r="BR26" s="141">
        <v>0</v>
      </c>
      <c r="BS26" s="154">
        <f t="shared" si="18"/>
        <v>1.2613795048834062</v>
      </c>
      <c r="BT26" s="154">
        <f t="shared" si="19"/>
        <v>1.4667804213814437</v>
      </c>
      <c r="BU26" s="142">
        <f t="shared" si="20"/>
        <v>-0.20540091649803749</v>
      </c>
      <c r="BV26" s="143"/>
      <c r="BW26" s="144"/>
      <c r="BX26" s="145">
        <v>5.5</v>
      </c>
      <c r="BY26" s="146">
        <v>6.5</v>
      </c>
      <c r="BZ26" s="146">
        <v>4.833333333333333</v>
      </c>
      <c r="CA26" s="146">
        <v>4.666666666666667</v>
      </c>
      <c r="CB26" s="146">
        <v>6.416666666666667</v>
      </c>
      <c r="CC26" s="146">
        <v>6.083333333333333</v>
      </c>
      <c r="CD26" s="146">
        <v>4.833333333333333</v>
      </c>
      <c r="CE26" s="146">
        <v>3.6666666666666665</v>
      </c>
      <c r="CF26" s="146"/>
      <c r="CG26" s="147">
        <v>6</v>
      </c>
      <c r="CH26" s="147">
        <v>4.75</v>
      </c>
      <c r="CI26" s="148">
        <v>1.25</v>
      </c>
      <c r="CJ26" s="147">
        <v>6.25</v>
      </c>
      <c r="CK26" s="147">
        <v>4.25</v>
      </c>
      <c r="CL26" s="148">
        <v>2</v>
      </c>
      <c r="CM26" s="137"/>
      <c r="CN26" s="145">
        <v>4.416666666666667</v>
      </c>
      <c r="CO26" s="146">
        <v>5.583333333333333</v>
      </c>
      <c r="CP26" s="146">
        <v>3.9166666666666665</v>
      </c>
      <c r="CQ26" s="146">
        <v>4.25</v>
      </c>
      <c r="CR26" s="147">
        <v>5</v>
      </c>
      <c r="CS26" s="147">
        <v>4.083333333333333</v>
      </c>
      <c r="CT26" s="148">
        <v>0.91666666666666696</v>
      </c>
      <c r="CU26" s="149"/>
      <c r="CV26" s="150">
        <f t="shared" si="0"/>
        <v>0.31756042929152134</v>
      </c>
      <c r="CW26" s="150">
        <f t="shared" si="1"/>
        <v>0.45102681179626242</v>
      </c>
      <c r="CX26" s="151">
        <f t="shared" si="2"/>
        <v>0.38429362054389188</v>
      </c>
      <c r="CY26" s="150">
        <f t="shared" si="3"/>
        <v>0</v>
      </c>
      <c r="CZ26" s="150">
        <f t="shared" si="4"/>
        <v>0</v>
      </c>
      <c r="DA26" s="151">
        <f t="shared" si="5"/>
        <v>0</v>
      </c>
      <c r="DB26" s="152">
        <f t="shared" si="6"/>
        <v>0.38429362054389188</v>
      </c>
      <c r="DC26" s="150">
        <f t="shared" si="7"/>
        <v>0.31756042929152134</v>
      </c>
      <c r="DD26" s="150">
        <f t="shared" si="8"/>
        <v>0</v>
      </c>
      <c r="DE26" s="150">
        <f t="shared" si="9"/>
        <v>0.79539883018414359</v>
      </c>
      <c r="DF26" s="150">
        <f t="shared" si="10"/>
        <v>0</v>
      </c>
      <c r="DG26" s="151">
        <f t="shared" si="11"/>
        <v>0.27823981486891625</v>
      </c>
      <c r="DH26" s="150">
        <f t="shared" si="12"/>
        <v>0</v>
      </c>
      <c r="DI26" s="150">
        <f t="shared" si="13"/>
        <v>0</v>
      </c>
      <c r="DJ26" s="150">
        <f t="shared" si="14"/>
        <v>0</v>
      </c>
      <c r="DK26" s="150">
        <f t="shared" si="15"/>
        <v>0</v>
      </c>
      <c r="DL26" s="148">
        <f t="shared" si="16"/>
        <v>0</v>
      </c>
      <c r="DM26" s="153">
        <f t="shared" si="17"/>
        <v>0.27823981486891625</v>
      </c>
      <c r="DN26" s="149"/>
      <c r="DO26" s="145">
        <v>2.5</v>
      </c>
      <c r="DP26" s="146">
        <v>5</v>
      </c>
      <c r="DQ26" s="146">
        <v>0</v>
      </c>
      <c r="DR26" s="146">
        <v>0</v>
      </c>
      <c r="DS26" s="146">
        <v>2.5</v>
      </c>
      <c r="DT26" s="146">
        <v>0</v>
      </c>
      <c r="DU26" s="146">
        <v>15</v>
      </c>
      <c r="DV26" s="146">
        <v>0</v>
      </c>
      <c r="DW26" s="146">
        <v>0</v>
      </c>
      <c r="DX26" s="146">
        <v>0</v>
      </c>
      <c r="DY26" s="146">
        <v>0</v>
      </c>
      <c r="DZ26" s="146">
        <v>0</v>
      </c>
      <c r="EB26" s="135">
        <v>20</v>
      </c>
      <c r="EC26" s="135">
        <v>0</v>
      </c>
      <c r="ED26" s="135">
        <v>0</v>
      </c>
      <c r="EE26" s="135">
        <v>0</v>
      </c>
      <c r="EF26" s="135">
        <v>0</v>
      </c>
      <c r="EG26" s="135">
        <v>20</v>
      </c>
      <c r="EH26" s="135">
        <v>1</v>
      </c>
      <c r="EI26" s="135">
        <v>2</v>
      </c>
      <c r="EJ26" s="135">
        <v>0</v>
      </c>
      <c r="EK26" s="135">
        <v>0</v>
      </c>
      <c r="EL26" s="135"/>
      <c r="EM26" s="135">
        <v>20</v>
      </c>
      <c r="EN26" s="135">
        <v>1</v>
      </c>
      <c r="EO26" s="135">
        <v>0</v>
      </c>
      <c r="EP26" s="135">
        <v>20</v>
      </c>
      <c r="EQ26" s="135">
        <v>0</v>
      </c>
      <c r="ER26" s="135">
        <v>0</v>
      </c>
      <c r="ES26" s="135">
        <v>20</v>
      </c>
      <c r="ET26" s="135">
        <v>2</v>
      </c>
      <c r="EU26" s="135">
        <v>0</v>
      </c>
      <c r="EV26" s="135">
        <v>20</v>
      </c>
      <c r="EW26" s="135">
        <v>4</v>
      </c>
      <c r="EX26" s="135">
        <v>0</v>
      </c>
      <c r="EY26" s="135"/>
      <c r="EZ26" s="135">
        <v>20</v>
      </c>
      <c r="FA26" s="139">
        <v>0</v>
      </c>
      <c r="FB26" s="139">
        <v>0</v>
      </c>
      <c r="FC26" s="135">
        <v>20</v>
      </c>
      <c r="FD26" s="135">
        <v>0</v>
      </c>
      <c r="FE26" s="135">
        <v>0</v>
      </c>
      <c r="FF26" s="135">
        <v>20</v>
      </c>
      <c r="FG26" s="135">
        <v>0</v>
      </c>
      <c r="FH26" s="135">
        <v>0</v>
      </c>
      <c r="FI26" s="135">
        <v>20</v>
      </c>
      <c r="FJ26" s="135">
        <v>0</v>
      </c>
      <c r="FK26" s="135">
        <v>0</v>
      </c>
    </row>
    <row r="27" spans="1:167" s="6" customFormat="1" ht="14" thickTop="1">
      <c r="B27" s="6" t="s">
        <v>445</v>
      </c>
      <c r="C27" s="23">
        <f>COUNTIF(C3:C26,"for")</f>
        <v>0</v>
      </c>
      <c r="J27" s="27">
        <f>COUNTIF(J3:J26,"A")</f>
        <v>0</v>
      </c>
      <c r="K27" s="28">
        <f t="shared" ref="K27:Q27" si="21">AVERAGE(K3:K26)</f>
        <v>3.9166666666666665</v>
      </c>
      <c r="L27" s="6">
        <f t="shared" si="21"/>
        <v>6.041666666666667</v>
      </c>
      <c r="M27" s="6">
        <f t="shared" si="21"/>
        <v>4.958333333333333</v>
      </c>
      <c r="N27" s="6">
        <f t="shared" si="21"/>
        <v>5.916666666666667</v>
      </c>
      <c r="O27" s="6">
        <f t="shared" si="21"/>
        <v>6.041666666666667</v>
      </c>
      <c r="P27" s="6">
        <f t="shared" si="21"/>
        <v>5.333333333333333</v>
      </c>
      <c r="Q27" s="6">
        <f t="shared" si="21"/>
        <v>6.375</v>
      </c>
      <c r="S27" s="6">
        <f>AVERAGE(S3:S26)</f>
        <v>0</v>
      </c>
      <c r="U27" s="6">
        <f>AVERAGE(U3:U26)</f>
        <v>5.4375</v>
      </c>
      <c r="V27" s="6">
        <f>AVERAGE(V3:V26)</f>
        <v>5.854166666666667</v>
      </c>
      <c r="W27" s="10">
        <f>AVERAGE(W3:W26)</f>
        <v>-0.41666666666666669</v>
      </c>
      <c r="Y27" s="28">
        <f t="shared" ref="Y27:AE27" si="22">AVERAGE(Y3:Y26)</f>
        <v>3.875</v>
      </c>
      <c r="Z27" s="6">
        <f t="shared" si="22"/>
        <v>5.208333333333333</v>
      </c>
      <c r="AA27" s="6">
        <f t="shared" si="22"/>
        <v>4.208333333333333</v>
      </c>
      <c r="AB27" s="6">
        <f t="shared" si="22"/>
        <v>5.291666666666667</v>
      </c>
      <c r="AC27" s="6">
        <f t="shared" si="22"/>
        <v>5.166666666666667</v>
      </c>
      <c r="AD27" s="6">
        <f t="shared" si="22"/>
        <v>4.625</v>
      </c>
      <c r="AE27" s="6">
        <f t="shared" si="22"/>
        <v>5.625</v>
      </c>
      <c r="AG27" s="6">
        <f>AVERAGE(AG3:AG26)</f>
        <v>4.1666666666666664E-2</v>
      </c>
      <c r="AI27" s="6">
        <f>AVERAGE(AI3:AI26)</f>
        <v>4.75</v>
      </c>
      <c r="AJ27" s="6">
        <f>AVERAGE(AJ3:AJ26)</f>
        <v>5.125</v>
      </c>
      <c r="AK27" s="10">
        <f>AVERAGE(AK3:AK26)</f>
        <v>-0.375</v>
      </c>
      <c r="AM27" s="28">
        <f t="shared" ref="AM27:AR27" si="23">AVERAGE(AM3:AM26)</f>
        <v>1.75</v>
      </c>
      <c r="AN27" s="6">
        <f t="shared" si="23"/>
        <v>1.4166666666666667</v>
      </c>
      <c r="AO27" s="6">
        <f t="shared" si="23"/>
        <v>1.4166666666666667</v>
      </c>
      <c r="AP27" s="6">
        <f t="shared" si="23"/>
        <v>1.75</v>
      </c>
      <c r="AQ27" s="6">
        <f t="shared" si="23"/>
        <v>1.625</v>
      </c>
      <c r="AR27" s="6">
        <f t="shared" si="23"/>
        <v>1.6666666666666667</v>
      </c>
      <c r="AT27" s="6">
        <f>AVERAGE(AT3:AT26)</f>
        <v>0</v>
      </c>
      <c r="AV27" s="6">
        <f>AVERAGE(AV3:AV26)</f>
        <v>1.4166666666666667</v>
      </c>
      <c r="AW27" s="6">
        <f>AVERAGE(AW3:AW26)</f>
        <v>1.6458333333333333</v>
      </c>
      <c r="AX27" s="10">
        <f>AVERAGE(AX3:AX26)</f>
        <v>-0.22916666666666666</v>
      </c>
      <c r="AZ27" s="28"/>
      <c r="BI27" s="28">
        <f t="shared" ref="BI27:BP27" si="24">AVERAGE(BI3:BI26)</f>
        <v>1.1390409530070473</v>
      </c>
      <c r="BJ27" s="6">
        <f t="shared" si="24"/>
        <v>2.1479108520988137</v>
      </c>
      <c r="BK27" s="6">
        <f t="shared" si="24"/>
        <v>0.92231861788945813</v>
      </c>
      <c r="BL27" s="6">
        <f t="shared" si="24"/>
        <v>0.81579767453261987</v>
      </c>
      <c r="BM27" s="6">
        <f t="shared" si="24"/>
        <v>0.55445409945216217</v>
      </c>
      <c r="BN27" s="6">
        <f t="shared" si="24"/>
        <v>0.90025497098489493</v>
      </c>
      <c r="BO27" s="6">
        <f t="shared" si="24"/>
        <v>1.1546858699614047</v>
      </c>
      <c r="BP27" s="6">
        <f t="shared" si="24"/>
        <v>0.61181257687661816</v>
      </c>
      <c r="BR27" s="6">
        <f>AVERAGE(BR3:BR26)</f>
        <v>2.2063646904563392E-2</v>
      </c>
      <c r="BS27" s="6">
        <f>AVERAGE(BS3:BS26)</f>
        <v>0.94673393975111753</v>
      </c>
      <c r="BT27" s="6">
        <f>AVERAGE(BT3:BT26)</f>
        <v>1.2583121387871883</v>
      </c>
      <c r="BU27" s="6">
        <f>AVERAGE(BU3:BU26)</f>
        <v>-0.3115781990360707</v>
      </c>
      <c r="BX27" s="28">
        <f t="shared" ref="BX27:CE27" si="25">AVERAGE(BX3:BX26)</f>
        <v>5.7118055555555545</v>
      </c>
      <c r="BY27" s="6">
        <f t="shared" si="25"/>
        <v>5.65625</v>
      </c>
      <c r="BZ27" s="6">
        <f t="shared" si="25"/>
        <v>4.7152777777777777</v>
      </c>
      <c r="CA27" s="6">
        <f t="shared" si="25"/>
        <v>4.6076388888888884</v>
      </c>
      <c r="CB27" s="6">
        <f t="shared" si="25"/>
        <v>5.8055555555555562</v>
      </c>
      <c r="CC27" s="6">
        <f t="shared" si="25"/>
        <v>5.6875000000000009</v>
      </c>
      <c r="CD27" s="6">
        <f t="shared" si="25"/>
        <v>4.9201388888888884</v>
      </c>
      <c r="CE27" s="6">
        <f t="shared" si="25"/>
        <v>4.6284722222222223</v>
      </c>
      <c r="CG27" s="13">
        <f t="shared" ref="CG27:CL27" si="26">AVERAGE(CG3:CG26)</f>
        <v>5.6840277777777759</v>
      </c>
      <c r="CH27" s="13">
        <f t="shared" si="26"/>
        <v>4.661458333333333</v>
      </c>
      <c r="CI27" s="6">
        <f t="shared" si="26"/>
        <v>1.0225694444444446</v>
      </c>
      <c r="CJ27" s="13">
        <f t="shared" si="26"/>
        <v>5.7465277777777759</v>
      </c>
      <c r="CK27" s="13">
        <f t="shared" si="26"/>
        <v>4.7743055555555562</v>
      </c>
      <c r="CL27" s="6">
        <f t="shared" si="26"/>
        <v>0.97222222222222232</v>
      </c>
      <c r="CN27" s="28">
        <f t="shared" ref="CN27:CT27" si="27">AVERAGE(CN3:CN26)</f>
        <v>4.9722222222222232</v>
      </c>
      <c r="CO27" s="6">
        <f t="shared" si="27"/>
        <v>5.0179924242424248</v>
      </c>
      <c r="CP27" s="6">
        <f t="shared" si="27"/>
        <v>4.1016414141414144</v>
      </c>
      <c r="CQ27" s="6">
        <f t="shared" si="27"/>
        <v>4.2228535353535355</v>
      </c>
      <c r="CR27" s="13">
        <f t="shared" si="27"/>
        <v>4.9951073232323235</v>
      </c>
      <c r="CS27" s="13">
        <f t="shared" si="27"/>
        <v>4.1622474747474749</v>
      </c>
      <c r="CT27" s="6">
        <f t="shared" si="27"/>
        <v>0.83285984848484851</v>
      </c>
      <c r="CU27" s="13"/>
      <c r="CV27" s="6">
        <f t="shared" ref="CV27:DM27" si="28">AVERAGE(CV3:CV26)</f>
        <v>0.32631170692923878</v>
      </c>
      <c r="CW27" s="13">
        <f t="shared" si="28"/>
        <v>0.16181090322909078</v>
      </c>
      <c r="CX27" s="10">
        <f t="shared" si="28"/>
        <v>0.24406130507916482</v>
      </c>
      <c r="CY27" s="6">
        <f t="shared" si="28"/>
        <v>0.18681528091698466</v>
      </c>
      <c r="CZ27" s="13">
        <f t="shared" si="28"/>
        <v>6.6462737920208695E-2</v>
      </c>
      <c r="DA27" s="10">
        <f t="shared" si="28"/>
        <v>0.12663900941859665</v>
      </c>
      <c r="DB27" s="79">
        <f t="shared" si="28"/>
        <v>0.1174222956605681</v>
      </c>
      <c r="DC27" s="6">
        <f t="shared" si="28"/>
        <v>0.6132580941633119</v>
      </c>
      <c r="DD27" s="13">
        <f t="shared" si="28"/>
        <v>6.2430531193857663E-2</v>
      </c>
      <c r="DE27" s="6">
        <f t="shared" si="28"/>
        <v>0.54285692144874398</v>
      </c>
      <c r="DF27" s="13">
        <f t="shared" si="28"/>
        <v>0.17822649071384009</v>
      </c>
      <c r="DG27" s="10">
        <f t="shared" si="28"/>
        <v>0.3491930093799383</v>
      </c>
      <c r="DH27" s="6">
        <f t="shared" si="28"/>
        <v>0.19802657147516303</v>
      </c>
      <c r="DI27" s="13">
        <f t="shared" si="28"/>
        <v>6.3161357127703224E-2</v>
      </c>
      <c r="DJ27" s="6">
        <f t="shared" si="28"/>
        <v>0.14600307770986279</v>
      </c>
      <c r="DK27" s="13">
        <f t="shared" si="28"/>
        <v>6.9610036028346187E-2</v>
      </c>
      <c r="DL27" s="10">
        <f t="shared" si="28"/>
        <v>0.11920026058526882</v>
      </c>
      <c r="DM27" s="79">
        <f t="shared" si="28"/>
        <v>0.22999274879466958</v>
      </c>
      <c r="DO27" s="28">
        <f t="shared" ref="DO27:DZ27" si="29">AVERAGE(DO3:DO26)</f>
        <v>4.583333333333333</v>
      </c>
      <c r="DP27" s="6">
        <f t="shared" si="29"/>
        <v>2.2916666666666665</v>
      </c>
      <c r="DQ27" s="6">
        <f t="shared" si="29"/>
        <v>2.2916666666666665</v>
      </c>
      <c r="DR27" s="6">
        <f t="shared" si="29"/>
        <v>0.9375</v>
      </c>
      <c r="DS27" s="6">
        <f t="shared" si="29"/>
        <v>11.875</v>
      </c>
      <c r="DT27" s="6">
        <f t="shared" si="29"/>
        <v>0.9375</v>
      </c>
      <c r="DU27" s="6">
        <f t="shared" si="29"/>
        <v>11.041666666666666</v>
      </c>
      <c r="DV27" s="6">
        <f t="shared" si="29"/>
        <v>2.0833333333333335</v>
      </c>
      <c r="DW27" s="6">
        <f t="shared" si="29"/>
        <v>3.2291666666666665</v>
      </c>
      <c r="DX27" s="6">
        <f t="shared" si="29"/>
        <v>0.83333333333333337</v>
      </c>
      <c r="DY27" s="6">
        <f t="shared" si="29"/>
        <v>1.6666666666666667</v>
      </c>
      <c r="DZ27" s="6">
        <f t="shared" si="29"/>
        <v>0.72916666666666663</v>
      </c>
    </row>
    <row r="28" spans="1:167" s="6" customFormat="1">
      <c r="J28" s="27"/>
      <c r="K28" s="28"/>
      <c r="W28" s="10"/>
      <c r="Y28" s="28"/>
      <c r="AK28" s="10"/>
      <c r="AM28" s="28"/>
      <c r="AX28" s="10"/>
      <c r="AZ28" s="28"/>
      <c r="BI28" s="28"/>
      <c r="BU28" s="10"/>
      <c r="BX28" s="28"/>
      <c r="CG28" s="13"/>
      <c r="CH28" s="13"/>
      <c r="CJ28" s="13"/>
      <c r="CK28" s="13"/>
      <c r="CN28" s="28"/>
      <c r="CR28" s="13"/>
      <c r="CS28" s="13"/>
      <c r="CU28" s="13"/>
      <c r="CW28" s="13"/>
      <c r="CX28" s="10"/>
      <c r="CZ28" s="13"/>
      <c r="DA28" s="10"/>
      <c r="DB28" s="79"/>
      <c r="DD28" s="13"/>
      <c r="DF28" s="13"/>
      <c r="DG28" s="10"/>
      <c r="DI28" s="13"/>
      <c r="DK28" s="13"/>
      <c r="DL28" s="10"/>
      <c r="DM28" s="79"/>
      <c r="DO28" s="28"/>
    </row>
    <row r="29" spans="1:167" customFormat="1"/>
    <row r="30" spans="1:167" customFormat="1"/>
    <row r="31" spans="1:167" customFormat="1"/>
    <row r="32" spans="1:167" customFormat="1">
      <c r="CJ32" s="49"/>
    </row>
    <row r="33" customFormat="1"/>
    <row r="34" customFormat="1"/>
    <row r="35" customFormat="1"/>
    <row r="36" customFormat="1"/>
  </sheetData>
  <phoneticPr fontId="4" type="noConversion"/>
  <pageMargins left="0.75" right="0.75" top="1" bottom="1" header="0.5" footer="0.5"/>
  <pageSetup scale="70" fitToWidth="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L35"/>
  <sheetViews>
    <sheetView topLeftCell="BV1" workbookViewId="0">
      <pane xSplit="16980" topLeftCell="I1" activePane="topRight"/>
      <selection activeCell="CG3" sqref="CG3"/>
      <selection pane="topRight" activeCell="B3" sqref="B3:I26"/>
    </sheetView>
  </sheetViews>
  <sheetFormatPr baseColWidth="10" defaultRowHeight="13" x14ac:dyDescent="0"/>
  <cols>
    <col min="1" max="1" width="4" style="5" customWidth="1"/>
    <col min="2" max="2" width="8.28515625" style="5" customWidth="1"/>
    <col min="3" max="3" width="6.28515625" style="5" customWidth="1"/>
    <col min="4" max="4" width="9.28515625" style="5" customWidth="1"/>
    <col min="5" max="5" width="9.140625" style="5" customWidth="1"/>
    <col min="6" max="6" width="9.85546875" style="5" customWidth="1"/>
    <col min="7" max="9" width="10.7109375" style="5"/>
    <col min="10" max="10" width="3" style="5" customWidth="1"/>
    <col min="11" max="11" width="4.42578125" style="5" customWidth="1"/>
    <col min="12" max="12" width="5.85546875" style="5" customWidth="1"/>
    <col min="13" max="14" width="6" style="5" customWidth="1"/>
    <col min="15" max="15" width="6.42578125" style="5" customWidth="1"/>
    <col min="16" max="16" width="5" style="5" customWidth="1"/>
    <col min="17" max="17" width="5.28515625" style="5" customWidth="1"/>
    <col min="18" max="18" width="2" style="5" customWidth="1"/>
    <col min="19" max="19" width="6.5703125" style="5" customWidth="1"/>
    <col min="20" max="20" width="2.28515625" style="5" customWidth="1"/>
    <col min="21" max="21" width="5.85546875" style="5" customWidth="1"/>
    <col min="22" max="22" width="5.7109375" style="5" customWidth="1"/>
    <col min="23" max="23" width="7.85546875" style="5" customWidth="1"/>
    <col min="24" max="24" width="3.85546875" style="5" customWidth="1"/>
    <col min="25" max="25" width="5" style="5" customWidth="1"/>
    <col min="26" max="27" width="5.85546875" style="5" customWidth="1"/>
    <col min="28" max="28" width="6.140625" style="5" customWidth="1"/>
    <col min="29" max="29" width="5.85546875" style="5" customWidth="1"/>
    <col min="30" max="31" width="5" style="5" customWidth="1"/>
    <col min="32" max="32" width="2.7109375" style="5" customWidth="1"/>
    <col min="33" max="33" width="7" style="5" customWidth="1"/>
    <col min="34" max="34" width="2.42578125" style="5" customWidth="1"/>
    <col min="35" max="36" width="5.85546875" style="5" customWidth="1"/>
    <col min="37" max="37" width="7.28515625" style="5" customWidth="1"/>
    <col min="38" max="38" width="2.85546875" style="5" customWidth="1"/>
    <col min="39" max="39" width="6.140625" style="5" customWidth="1"/>
    <col min="40" max="40" width="6.28515625" style="5" customWidth="1"/>
    <col min="41" max="41" width="6" style="5" customWidth="1"/>
    <col min="42" max="42" width="6.28515625" style="5" customWidth="1"/>
    <col min="43" max="43" width="5.42578125" style="5" customWidth="1"/>
    <col min="44" max="44" width="5.28515625" style="5" customWidth="1"/>
    <col min="45" max="45" width="2.140625" style="5" customWidth="1"/>
    <col min="46" max="46" width="6.85546875" style="5" customWidth="1"/>
    <col min="47" max="47" width="2.5703125" style="5" customWidth="1"/>
    <col min="48" max="48" width="6.85546875" style="5" customWidth="1"/>
    <col min="49" max="49" width="6" style="5" customWidth="1"/>
    <col min="50" max="50" width="8" style="5" customWidth="1"/>
    <col min="51" max="51" width="3.7109375" style="5" customWidth="1"/>
    <col min="52" max="52" width="5.85546875" style="5" customWidth="1"/>
    <col min="53" max="53" width="6.85546875" style="5" customWidth="1"/>
    <col min="54" max="54" width="6" style="5" customWidth="1"/>
    <col min="55" max="55" width="5.85546875" style="5" customWidth="1"/>
    <col min="56" max="56" width="6.140625" style="5" customWidth="1"/>
    <col min="57" max="57" width="7" style="5" customWidth="1"/>
    <col min="58" max="58" width="7.85546875" style="5" customWidth="1"/>
    <col min="59" max="59" width="7.42578125" style="5" customWidth="1"/>
    <col min="60" max="60" width="2.7109375" style="5" customWidth="1"/>
    <col min="61" max="61" width="6.140625" style="5" customWidth="1"/>
    <col min="62" max="62" width="5.5703125" style="5" customWidth="1"/>
    <col min="63" max="63" width="6.85546875" style="5" customWidth="1"/>
    <col min="64" max="64" width="6.42578125" style="5" customWidth="1"/>
    <col min="65" max="65" width="6" style="5" customWidth="1"/>
    <col min="66" max="66" width="6.140625" style="5" customWidth="1"/>
    <col min="67" max="68" width="5.28515625" style="5" customWidth="1"/>
    <col min="69" max="69" width="2.28515625" style="5" customWidth="1"/>
    <col min="70" max="70" width="10.7109375" style="5"/>
    <col min="71" max="71" width="6" style="5" customWidth="1"/>
    <col min="72" max="72" width="7.140625" style="5" customWidth="1"/>
    <col min="73" max="73" width="9.7109375" style="5" customWidth="1"/>
    <col min="74" max="74" width="3.5703125" style="5" customWidth="1"/>
    <col min="75" max="75" width="1.28515625" style="5" customWidth="1"/>
    <col min="76" max="83" width="10.7109375" style="5"/>
    <col min="84" max="84" width="2.85546875" style="5" customWidth="1"/>
    <col min="85" max="85" width="10.7109375" style="5"/>
    <col min="86" max="86" width="7.7109375" style="5" customWidth="1"/>
    <col min="87" max="87" width="9.85546875" style="5" customWidth="1"/>
    <col min="88" max="88" width="6.7109375" style="5" customWidth="1"/>
    <col min="89" max="89" width="5.85546875" style="5" customWidth="1"/>
    <col min="90" max="90" width="8.42578125" style="5" customWidth="1"/>
    <col min="91" max="91" width="7.28515625" style="5" customWidth="1"/>
    <col min="92" max="92" width="5.42578125" style="5" customWidth="1"/>
    <col min="93" max="93" width="5.140625" style="5" customWidth="1"/>
    <col min="94" max="94" width="5.42578125" style="5" bestFit="1" customWidth="1"/>
    <col min="95" max="95" width="5.28515625" style="5" bestFit="1" customWidth="1"/>
    <col min="96" max="96" width="2.28515625" style="5" customWidth="1"/>
    <col min="97" max="97" width="5.7109375" style="5" customWidth="1"/>
    <col min="98" max="98" width="5.42578125" style="5" customWidth="1"/>
    <col min="99" max="99" width="8" style="5" bestFit="1" customWidth="1"/>
    <col min="100" max="100" width="3.42578125" style="5" customWidth="1"/>
    <col min="101" max="101" width="9.28515625" style="5" customWidth="1"/>
    <col min="102" max="102" width="8.5703125" style="5" customWidth="1"/>
    <col min="103" max="103" width="7.28515625" style="5" customWidth="1"/>
    <col min="104" max="104" width="8.140625" style="5" customWidth="1"/>
    <col min="105" max="105" width="7.85546875" style="5" customWidth="1"/>
    <col min="106" max="106" width="6.85546875" style="5" customWidth="1"/>
    <col min="107" max="107" width="11" style="5" customWidth="1"/>
    <col min="108" max="108" width="7.42578125" style="5" customWidth="1"/>
    <col min="109" max="109" width="7.7109375" style="5" customWidth="1"/>
    <col min="110" max="110" width="8.85546875" style="5" customWidth="1"/>
    <col min="111" max="111" width="9.7109375" style="5" customWidth="1"/>
    <col min="112" max="112" width="11.7109375" style="5" customWidth="1"/>
    <col min="113" max="113" width="8.85546875" style="5" customWidth="1"/>
    <col min="114" max="114" width="8.140625" style="5" customWidth="1"/>
    <col min="115" max="115" width="8.85546875" style="5" customWidth="1"/>
    <col min="116" max="116" width="9.85546875" style="5" customWidth="1"/>
    <col min="117" max="117" width="8.140625" style="5" customWidth="1"/>
    <col min="118" max="118" width="9.85546875" style="5" customWidth="1"/>
    <col min="119" max="119" width="6.28515625" style="5" customWidth="1"/>
    <col min="120" max="168" width="10.7109375" style="5"/>
    <col min="169" max="169" width="6.85546875" style="5" customWidth="1"/>
    <col min="170" max="16384" width="10.7109375" style="5"/>
  </cols>
  <sheetData>
    <row r="1" spans="1:168" ht="15" customHeight="1">
      <c r="B1" s="5" t="s">
        <v>479</v>
      </c>
      <c r="G1" s="84"/>
      <c r="H1" s="84"/>
      <c r="I1" s="84"/>
      <c r="J1" s="40" t="s">
        <v>272</v>
      </c>
      <c r="K1" s="40" t="s">
        <v>480</v>
      </c>
      <c r="O1" s="84"/>
      <c r="P1" s="84"/>
      <c r="Q1" s="84"/>
      <c r="S1" s="84"/>
      <c r="V1" s="84"/>
      <c r="W1" s="95"/>
      <c r="Y1" s="24" t="s">
        <v>481</v>
      </c>
      <c r="AC1" s="84"/>
      <c r="AD1" s="84"/>
      <c r="AE1" s="84"/>
      <c r="AG1" s="84"/>
      <c r="AJ1" s="84"/>
      <c r="AK1" s="84"/>
      <c r="AM1" s="40" t="s">
        <v>482</v>
      </c>
      <c r="AP1" s="84"/>
      <c r="AQ1" s="84"/>
      <c r="AR1" s="84"/>
      <c r="AT1" s="84"/>
      <c r="AW1" s="125"/>
      <c r="AX1" s="84"/>
      <c r="AZ1" s="38" t="s">
        <v>235</v>
      </c>
      <c r="BA1" s="15"/>
      <c r="BB1" s="15"/>
      <c r="BC1" s="15"/>
      <c r="BD1" s="15"/>
      <c r="BE1" s="84"/>
      <c r="BF1" s="84"/>
      <c r="BG1" s="84"/>
      <c r="BI1" s="38" t="s">
        <v>451</v>
      </c>
      <c r="BK1" s="6" t="s">
        <v>450</v>
      </c>
      <c r="BL1" s="14"/>
      <c r="BN1" s="84"/>
      <c r="BO1" s="84"/>
      <c r="BP1" s="84"/>
      <c r="BR1" s="84"/>
      <c r="BT1" s="125"/>
      <c r="BU1" s="84"/>
      <c r="BX1" s="40" t="s">
        <v>483</v>
      </c>
      <c r="BZ1" s="129"/>
      <c r="CA1" s="129"/>
      <c r="CD1" s="131"/>
      <c r="CE1" s="131"/>
      <c r="CN1" s="40" t="s">
        <v>491</v>
      </c>
      <c r="CU1" s="10"/>
      <c r="CV1" s="14"/>
      <c r="CW1" s="38" t="s">
        <v>13</v>
      </c>
      <c r="CZ1" s="131"/>
      <c r="DA1" s="131"/>
      <c r="DB1" s="131"/>
      <c r="DC1" s="76" t="s">
        <v>16</v>
      </c>
      <c r="DN1" s="76" t="s">
        <v>15</v>
      </c>
      <c r="DO1" s="14"/>
      <c r="DP1" s="28" t="s">
        <v>474</v>
      </c>
      <c r="EC1" s="17" t="s">
        <v>415</v>
      </c>
      <c r="ED1" s="17" t="s">
        <v>416</v>
      </c>
      <c r="EE1" s="17" t="s">
        <v>225</v>
      </c>
      <c r="EF1" s="17" t="s">
        <v>225</v>
      </c>
      <c r="EG1" s="17" t="s">
        <v>225</v>
      </c>
      <c r="EH1" s="3" t="s">
        <v>417</v>
      </c>
      <c r="EI1" s="3" t="s">
        <v>418</v>
      </c>
      <c r="EJ1" s="3" t="s">
        <v>225</v>
      </c>
      <c r="EK1" s="3" t="s">
        <v>225</v>
      </c>
      <c r="EL1" s="3" t="s">
        <v>225</v>
      </c>
      <c r="EM1" s="3"/>
      <c r="EN1" s="3" t="s">
        <v>415</v>
      </c>
      <c r="EO1" s="3" t="s">
        <v>416</v>
      </c>
      <c r="EP1" s="3" t="s">
        <v>225</v>
      </c>
      <c r="EQ1" s="3" t="s">
        <v>417</v>
      </c>
      <c r="ER1" s="3" t="s">
        <v>418</v>
      </c>
      <c r="ES1" s="3" t="s">
        <v>225</v>
      </c>
      <c r="ET1" s="3" t="s">
        <v>415</v>
      </c>
      <c r="EU1" s="3" t="s">
        <v>416</v>
      </c>
      <c r="EV1" s="3" t="s">
        <v>225</v>
      </c>
      <c r="EW1" s="3" t="s">
        <v>417</v>
      </c>
      <c r="EX1" s="3" t="s">
        <v>418</v>
      </c>
      <c r="EY1" s="3" t="s">
        <v>225</v>
      </c>
      <c r="EZ1" s="3"/>
      <c r="FA1" s="3" t="s">
        <v>415</v>
      </c>
      <c r="FB1" s="3" t="s">
        <v>416</v>
      </c>
      <c r="FC1" s="3" t="s">
        <v>225</v>
      </c>
      <c r="FD1" s="3" t="s">
        <v>417</v>
      </c>
      <c r="FE1" s="3" t="s">
        <v>418</v>
      </c>
      <c r="FF1" s="3" t="s">
        <v>225</v>
      </c>
      <c r="FG1" s="3" t="s">
        <v>415</v>
      </c>
      <c r="FH1" s="3" t="s">
        <v>416</v>
      </c>
      <c r="FI1" s="3" t="s">
        <v>225</v>
      </c>
      <c r="FJ1" s="3" t="s">
        <v>417</v>
      </c>
      <c r="FK1" s="3" t="s">
        <v>418</v>
      </c>
      <c r="FL1" s="3" t="s">
        <v>225</v>
      </c>
    </row>
    <row r="2" spans="1:168" s="155" customFormat="1" ht="29" customHeight="1" thickBot="1">
      <c r="A2" s="155" t="s">
        <v>478</v>
      </c>
      <c r="B2" s="155" t="s">
        <v>475</v>
      </c>
      <c r="C2" s="155" t="s">
        <v>472</v>
      </c>
      <c r="D2" s="155" t="s">
        <v>607</v>
      </c>
      <c r="E2" s="155" t="s">
        <v>605</v>
      </c>
      <c r="F2" s="155" t="s">
        <v>606</v>
      </c>
      <c r="G2" s="223" t="s">
        <v>616</v>
      </c>
      <c r="H2" s="223" t="s">
        <v>617</v>
      </c>
      <c r="I2" s="223" t="s">
        <v>618</v>
      </c>
      <c r="J2" s="156" t="s">
        <v>273</v>
      </c>
      <c r="K2" s="156" t="s">
        <v>472</v>
      </c>
      <c r="L2" s="155" t="s">
        <v>607</v>
      </c>
      <c r="M2" s="155" t="s">
        <v>605</v>
      </c>
      <c r="N2" s="155" t="s">
        <v>606</v>
      </c>
      <c r="O2" s="223" t="s">
        <v>616</v>
      </c>
      <c r="P2" s="223" t="s">
        <v>617</v>
      </c>
      <c r="Q2" s="223" t="s">
        <v>618</v>
      </c>
      <c r="S2" s="224" t="s">
        <v>619</v>
      </c>
      <c r="T2" s="157"/>
      <c r="U2" s="157" t="s">
        <v>648</v>
      </c>
      <c r="V2" s="223" t="s">
        <v>454</v>
      </c>
      <c r="W2" s="225" t="s">
        <v>621</v>
      </c>
      <c r="Y2" s="156" t="s">
        <v>472</v>
      </c>
      <c r="Z2" s="155" t="s">
        <v>607</v>
      </c>
      <c r="AA2" s="155" t="s">
        <v>605</v>
      </c>
      <c r="AB2" s="155" t="s">
        <v>606</v>
      </c>
      <c r="AC2" s="223" t="s">
        <v>616</v>
      </c>
      <c r="AD2" s="223" t="s">
        <v>617</v>
      </c>
      <c r="AE2" s="223" t="s">
        <v>618</v>
      </c>
      <c r="AG2" s="224" t="s">
        <v>619</v>
      </c>
      <c r="AH2" s="157"/>
      <c r="AI2" s="157" t="s">
        <v>622</v>
      </c>
      <c r="AJ2" s="223" t="s">
        <v>454</v>
      </c>
      <c r="AK2" s="226" t="s">
        <v>621</v>
      </c>
      <c r="AM2" s="156" t="s">
        <v>607</v>
      </c>
      <c r="AN2" s="155" t="s">
        <v>605</v>
      </c>
      <c r="AO2" s="155" t="s">
        <v>606</v>
      </c>
      <c r="AP2" s="223" t="s">
        <v>616</v>
      </c>
      <c r="AQ2" s="223" t="s">
        <v>617</v>
      </c>
      <c r="AR2" s="223" t="s">
        <v>618</v>
      </c>
      <c r="AT2" s="224" t="s">
        <v>619</v>
      </c>
      <c r="AU2" s="157"/>
      <c r="AV2" s="157" t="s">
        <v>648</v>
      </c>
      <c r="AW2" s="227" t="s">
        <v>454</v>
      </c>
      <c r="AX2" s="226" t="s">
        <v>621</v>
      </c>
      <c r="AZ2" s="159" t="s">
        <v>419</v>
      </c>
      <c r="BA2" s="155" t="s">
        <v>472</v>
      </c>
      <c r="BB2" s="155" t="s">
        <v>607</v>
      </c>
      <c r="BC2" s="155" t="s">
        <v>605</v>
      </c>
      <c r="BD2" s="155" t="s">
        <v>606</v>
      </c>
      <c r="BE2" s="223" t="s">
        <v>616</v>
      </c>
      <c r="BF2" s="223" t="s">
        <v>617</v>
      </c>
      <c r="BG2" s="223" t="s">
        <v>618</v>
      </c>
      <c r="BI2" s="159" t="s">
        <v>419</v>
      </c>
      <c r="BJ2" s="160" t="s">
        <v>472</v>
      </c>
      <c r="BK2" s="160" t="s">
        <v>607</v>
      </c>
      <c r="BL2" s="160" t="s">
        <v>605</v>
      </c>
      <c r="BM2" s="160" t="s">
        <v>606</v>
      </c>
      <c r="BN2" s="223" t="s">
        <v>616</v>
      </c>
      <c r="BO2" s="223" t="s">
        <v>617</v>
      </c>
      <c r="BP2" s="223" t="s">
        <v>618</v>
      </c>
      <c r="BQ2" s="160"/>
      <c r="BR2" s="228" t="s">
        <v>619</v>
      </c>
      <c r="BS2" s="160" t="s">
        <v>648</v>
      </c>
      <c r="BT2" s="227" t="s">
        <v>454</v>
      </c>
      <c r="BU2" s="226" t="s">
        <v>621</v>
      </c>
      <c r="BX2" s="156" t="s">
        <v>631</v>
      </c>
      <c r="BY2" s="155" t="s">
        <v>623</v>
      </c>
      <c r="BZ2" s="229" t="s">
        <v>646</v>
      </c>
      <c r="CA2" s="229" t="s">
        <v>647</v>
      </c>
      <c r="CB2" s="155" t="s">
        <v>624</v>
      </c>
      <c r="CC2" s="155" t="s">
        <v>625</v>
      </c>
      <c r="CD2" s="230" t="s">
        <v>649</v>
      </c>
      <c r="CE2" s="230" t="s">
        <v>650</v>
      </c>
      <c r="CG2" s="162" t="s">
        <v>651</v>
      </c>
      <c r="CH2" s="162" t="s">
        <v>452</v>
      </c>
      <c r="CI2" s="163" t="s">
        <v>652</v>
      </c>
      <c r="CJ2" s="162" t="s">
        <v>653</v>
      </c>
      <c r="CK2" s="164" t="s">
        <v>453</v>
      </c>
      <c r="CL2" s="161" t="s">
        <v>654</v>
      </c>
      <c r="CN2" s="156" t="s">
        <v>674</v>
      </c>
      <c r="CO2" s="155" t="s">
        <v>675</v>
      </c>
      <c r="CP2" s="155" t="s">
        <v>226</v>
      </c>
      <c r="CQ2" s="155" t="s">
        <v>227</v>
      </c>
      <c r="CS2" s="163" t="s">
        <v>676</v>
      </c>
      <c r="CT2" s="163" t="s">
        <v>671</v>
      </c>
      <c r="CU2" s="161" t="s">
        <v>869</v>
      </c>
      <c r="CV2" s="163"/>
      <c r="CW2" s="159" t="s">
        <v>626</v>
      </c>
      <c r="CX2" s="160" t="s">
        <v>632</v>
      </c>
      <c r="CY2" s="161" t="s">
        <v>627</v>
      </c>
      <c r="CZ2" s="231" t="s">
        <v>660</v>
      </c>
      <c r="DA2" s="231" t="s">
        <v>661</v>
      </c>
      <c r="DB2" s="232" t="s">
        <v>14</v>
      </c>
      <c r="DC2" s="165" t="s">
        <v>662</v>
      </c>
      <c r="DD2" s="160" t="s">
        <v>628</v>
      </c>
      <c r="DE2" s="160" t="s">
        <v>629</v>
      </c>
      <c r="DF2" s="160" t="s">
        <v>633</v>
      </c>
      <c r="DG2" s="160" t="s">
        <v>634</v>
      </c>
      <c r="DH2" s="161" t="s">
        <v>630</v>
      </c>
      <c r="DI2" s="160" t="s">
        <v>663</v>
      </c>
      <c r="DJ2" s="160" t="s">
        <v>664</v>
      </c>
      <c r="DK2" s="160" t="s">
        <v>665</v>
      </c>
      <c r="DL2" s="160" t="s">
        <v>665</v>
      </c>
      <c r="DM2" s="161" t="s">
        <v>666</v>
      </c>
      <c r="DN2" s="165" t="s">
        <v>662</v>
      </c>
      <c r="DO2" s="163"/>
      <c r="DP2" s="159" t="s">
        <v>626</v>
      </c>
      <c r="DQ2" s="160" t="s">
        <v>632</v>
      </c>
      <c r="DR2" s="160" t="s">
        <v>660</v>
      </c>
      <c r="DS2" s="160" t="s">
        <v>661</v>
      </c>
      <c r="DT2" s="160" t="s">
        <v>628</v>
      </c>
      <c r="DU2" s="160" t="s">
        <v>629</v>
      </c>
      <c r="DV2" s="160" t="s">
        <v>633</v>
      </c>
      <c r="DW2" s="160" t="s">
        <v>634</v>
      </c>
      <c r="DX2" s="160" t="s">
        <v>663</v>
      </c>
      <c r="DY2" s="160" t="s">
        <v>664</v>
      </c>
      <c r="DZ2" s="160" t="s">
        <v>665</v>
      </c>
      <c r="EA2" s="160" t="s">
        <v>1118</v>
      </c>
      <c r="EC2" s="166" t="s">
        <v>419</v>
      </c>
      <c r="ED2" s="166" t="s">
        <v>420</v>
      </c>
      <c r="EE2" s="166" t="s">
        <v>421</v>
      </c>
      <c r="EF2" s="166" t="s">
        <v>422</v>
      </c>
      <c r="EG2" s="166" t="s">
        <v>423</v>
      </c>
      <c r="EH2" s="167" t="s">
        <v>419</v>
      </c>
      <c r="EI2" s="167" t="s">
        <v>420</v>
      </c>
      <c r="EJ2" s="167" t="s">
        <v>421</v>
      </c>
      <c r="EK2" s="167" t="s">
        <v>422</v>
      </c>
      <c r="EL2" s="167" t="s">
        <v>423</v>
      </c>
      <c r="EM2" s="167"/>
      <c r="EN2" s="167" t="s">
        <v>420</v>
      </c>
      <c r="EO2" s="167" t="s">
        <v>424</v>
      </c>
      <c r="EP2" s="167" t="s">
        <v>425</v>
      </c>
      <c r="EQ2" s="167" t="s">
        <v>420</v>
      </c>
      <c r="ER2" s="167" t="s">
        <v>424</v>
      </c>
      <c r="ES2" s="167" t="s">
        <v>425</v>
      </c>
      <c r="ET2" s="167" t="s">
        <v>421</v>
      </c>
      <c r="EU2" s="167" t="s">
        <v>424</v>
      </c>
      <c r="EV2" s="167" t="s">
        <v>425</v>
      </c>
      <c r="EW2" s="167" t="s">
        <v>421</v>
      </c>
      <c r="EX2" s="167" t="s">
        <v>424</v>
      </c>
      <c r="EY2" s="167" t="s">
        <v>425</v>
      </c>
      <c r="EZ2" s="167"/>
      <c r="FA2" s="167" t="s">
        <v>226</v>
      </c>
      <c r="FB2" s="167" t="s">
        <v>424</v>
      </c>
      <c r="FC2" s="167" t="s">
        <v>425</v>
      </c>
      <c r="FD2" s="167" t="s">
        <v>226</v>
      </c>
      <c r="FE2" s="167" t="s">
        <v>424</v>
      </c>
      <c r="FF2" s="167" t="s">
        <v>425</v>
      </c>
      <c r="FG2" s="167" t="s">
        <v>227</v>
      </c>
      <c r="FH2" s="167" t="s">
        <v>424</v>
      </c>
      <c r="FI2" s="167" t="s">
        <v>425</v>
      </c>
      <c r="FJ2" s="167" t="s">
        <v>227</v>
      </c>
      <c r="FK2" s="167" t="s">
        <v>424</v>
      </c>
      <c r="FL2" s="167" t="s">
        <v>425</v>
      </c>
    </row>
    <row r="3" spans="1:168" s="3" customFormat="1">
      <c r="A3" s="3">
        <v>2</v>
      </c>
      <c r="B3" s="18" t="s">
        <v>324</v>
      </c>
      <c r="C3" s="18" t="s">
        <v>576</v>
      </c>
      <c r="D3" s="18" t="s">
        <v>325</v>
      </c>
      <c r="E3" s="18" t="s">
        <v>326</v>
      </c>
      <c r="F3" s="18" t="s">
        <v>327</v>
      </c>
      <c r="G3" s="83" t="s">
        <v>591</v>
      </c>
      <c r="H3" s="83" t="s">
        <v>592</v>
      </c>
      <c r="I3" s="83" t="s">
        <v>593</v>
      </c>
      <c r="J3" s="25" t="s">
        <v>379</v>
      </c>
      <c r="K3" s="25">
        <v>2</v>
      </c>
      <c r="L3" s="3">
        <v>8</v>
      </c>
      <c r="M3" s="3">
        <v>3</v>
      </c>
      <c r="N3" s="3">
        <v>4</v>
      </c>
      <c r="O3" s="3">
        <f t="shared" ref="O3:O26" si="0">LEN(G3)</f>
        <v>8</v>
      </c>
      <c r="P3" s="3">
        <f t="shared" ref="P3:P26" si="1">LEN(H3)</f>
        <v>7</v>
      </c>
      <c r="Q3" s="3">
        <f t="shared" ref="Q3:Q26" si="2">LEN(I3)</f>
        <v>8</v>
      </c>
      <c r="S3" s="3">
        <f>L3-O3</f>
        <v>0</v>
      </c>
      <c r="U3" s="3">
        <v>3.5</v>
      </c>
      <c r="V3" s="3">
        <f t="shared" ref="V3:V26" si="3">AVERAGE(P3:Q3)</f>
        <v>7.5</v>
      </c>
      <c r="W3" s="19">
        <f>U3-V3</f>
        <v>-4</v>
      </c>
      <c r="X3" s="1"/>
      <c r="Y3" s="24">
        <v>3</v>
      </c>
      <c r="Z3" s="5">
        <v>6</v>
      </c>
      <c r="AA3" s="5">
        <v>3</v>
      </c>
      <c r="AB3" s="3">
        <v>4</v>
      </c>
      <c r="AC3">
        <v>6</v>
      </c>
      <c r="AD3" s="3">
        <v>7</v>
      </c>
      <c r="AE3" s="3">
        <v>8</v>
      </c>
      <c r="AG3" s="3">
        <f>Z3-AC3</f>
        <v>0</v>
      </c>
      <c r="AI3" s="3">
        <v>3.5</v>
      </c>
      <c r="AJ3" s="18">
        <f t="shared" ref="AJ3:AJ26" si="4">AVERAGE(AD3:AE3)</f>
        <v>7.5</v>
      </c>
      <c r="AK3" s="19">
        <f t="shared" ref="AK3:AK26" si="5">AI3-AJ3</f>
        <v>-4</v>
      </c>
      <c r="AL3" s="1"/>
      <c r="AM3" s="25">
        <v>2</v>
      </c>
      <c r="AN3" s="3">
        <v>1</v>
      </c>
      <c r="AO3" s="3">
        <v>1</v>
      </c>
      <c r="AP3" s="3">
        <v>2</v>
      </c>
      <c r="AQ3" s="3">
        <v>2</v>
      </c>
      <c r="AR3" s="3">
        <v>2</v>
      </c>
      <c r="AT3" s="3">
        <f t="shared" ref="AT3:AT26" si="6">AM3-AP3</f>
        <v>0</v>
      </c>
      <c r="AV3" s="3">
        <v>1</v>
      </c>
      <c r="AW3" s="18">
        <f t="shared" ref="AW3:AW26" si="7">AVERAGE(AQ3:AR3)</f>
        <v>2</v>
      </c>
      <c r="AX3" s="19">
        <f t="shared" ref="AX3:AX26" si="8">AV3-AW3</f>
        <v>-1</v>
      </c>
      <c r="AY3" s="1"/>
      <c r="AZ3" s="36">
        <v>0.96078431372549022</v>
      </c>
      <c r="BA3" s="20">
        <v>1212.8431372549019</v>
      </c>
      <c r="BB3" s="20">
        <v>3.2745098039215685</v>
      </c>
      <c r="BC3" s="20">
        <v>30.607843137254903</v>
      </c>
      <c r="BD3" s="20">
        <v>4.8627450980392153</v>
      </c>
      <c r="BE3" s="126">
        <v>0.66666666666666663</v>
      </c>
      <c r="BF3" s="126">
        <v>8.6078431372549016</v>
      </c>
      <c r="BG3" s="126">
        <v>6.4901960784313726</v>
      </c>
      <c r="BI3" s="36">
        <v>0.29242982390206368</v>
      </c>
      <c r="BJ3" s="20">
        <v>3.0841625672777613</v>
      </c>
      <c r="BK3" s="20">
        <v>0.63088631750666846</v>
      </c>
      <c r="BL3" s="20">
        <v>1.4997948613711356</v>
      </c>
      <c r="BM3" s="20">
        <v>0.7681010122264933</v>
      </c>
      <c r="BN3" s="20">
        <f t="shared" ref="BN3:BN25" si="9">LOG10(BE3+1)</f>
        <v>0.22184874961635634</v>
      </c>
      <c r="BO3" s="20">
        <f t="shared" ref="BO3:BO25" si="10">LOG10(BF3+1)</f>
        <v>0.98262590393057725</v>
      </c>
      <c r="BP3" s="20">
        <f t="shared" ref="BP3:BP25" si="11">LOG10(BG3+1)</f>
        <v>0.87449318681377242</v>
      </c>
      <c r="BQ3" s="20"/>
      <c r="BR3" s="20">
        <f t="shared" ref="BR3:BR26" si="12">BK3-BN3</f>
        <v>0.40903756789031209</v>
      </c>
      <c r="BS3" s="20">
        <f>LOG10(BC3+BD3+1)</f>
        <v>1.56194276811998</v>
      </c>
      <c r="BT3" s="20">
        <f>LOG10(BF3+BG3+1)</f>
        <v>1.2067729810215044</v>
      </c>
      <c r="BU3" s="72">
        <f>BS3-BT3</f>
        <v>0.35516978709847558</v>
      </c>
      <c r="BV3" s="9"/>
      <c r="BW3" s="43"/>
      <c r="BX3" s="49">
        <v>5.9230769230769234</v>
      </c>
      <c r="BY3" s="49">
        <v>5.9230769230769234</v>
      </c>
      <c r="BZ3" s="49">
        <v>4.2307692307692308</v>
      </c>
      <c r="CA3" s="49">
        <v>3.4615384615384617</v>
      </c>
      <c r="CB3" s="49">
        <v>6.1538461538461542</v>
      </c>
      <c r="CC3" s="49">
        <v>6.5</v>
      </c>
      <c r="CD3" s="49">
        <v>3.2307692307692308</v>
      </c>
      <c r="CE3" s="49">
        <v>3.4615384615384617</v>
      </c>
      <c r="CF3" s="6"/>
      <c r="CG3" s="13">
        <f>AVERAGE(BX3:BY3)</f>
        <v>5.9230769230769234</v>
      </c>
      <c r="CH3" s="13">
        <f>AVERAGE(BZ3:CA3)</f>
        <v>3.8461538461538463</v>
      </c>
      <c r="CI3" s="10">
        <f>CG3-CH3</f>
        <v>2.0769230769230771</v>
      </c>
      <c r="CJ3" s="13">
        <f>AVERAGE(CB3:CC3)</f>
        <v>6.3269230769230766</v>
      </c>
      <c r="CK3" s="13">
        <f>AVERAGE(CD3:CE3)</f>
        <v>3.3461538461538463</v>
      </c>
      <c r="CL3" s="10">
        <f>CJ3-CK3</f>
        <v>2.9807692307692304</v>
      </c>
      <c r="CM3" s="1"/>
      <c r="CN3" s="49">
        <v>4.5</v>
      </c>
      <c r="CO3" s="49">
        <v>4.416666666666667</v>
      </c>
      <c r="CP3" s="49">
        <v>3.0833333333333335</v>
      </c>
      <c r="CQ3" s="49">
        <v>3.5</v>
      </c>
      <c r="CR3" s="49"/>
      <c r="CS3" s="12">
        <f>AVERAGE(CN3:CO3)</f>
        <v>4.4583333333333339</v>
      </c>
      <c r="CT3" s="12">
        <f>AVERAGE(CP3:CQ3)</f>
        <v>3.291666666666667</v>
      </c>
      <c r="CU3" s="11">
        <f>SUM(CS3-CT3)</f>
        <v>1.166666666666667</v>
      </c>
      <c r="CV3" s="1"/>
      <c r="CW3" s="36">
        <f t="shared" ref="CW3:CX26" si="13">2*(ASIN(SQRT(DP3/100)))</f>
        <v>1.318116071652818</v>
      </c>
      <c r="CX3" s="36">
        <f t="shared" si="13"/>
        <v>0.55481103298007151</v>
      </c>
      <c r="CY3" s="75">
        <f t="shared" ref="CY3:CY26" si="14">AVERAGE(CW3:CX3)</f>
        <v>0.93646355231644474</v>
      </c>
      <c r="CZ3" s="36">
        <f t="shared" ref="CZ3:DA26" si="15">2*(ASIN(SQRT(DR3/100)))</f>
        <v>0</v>
      </c>
      <c r="DA3" s="36">
        <f t="shared" si="15"/>
        <v>0</v>
      </c>
      <c r="DB3" s="75">
        <f t="shared" ref="DB3:DB26" si="16">AVERAGE(CZ3:DA3)</f>
        <v>0</v>
      </c>
      <c r="DC3" s="78">
        <f t="shared" ref="DC3:DC26" si="17">CY3-DB3</f>
        <v>0.93646355231644474</v>
      </c>
      <c r="DD3" s="36">
        <f t="shared" ref="DD3:DG26" si="18">2*(ASIN(SQRT(DT3/100)))</f>
        <v>0.45102681179626242</v>
      </c>
      <c r="DE3" s="36">
        <f t="shared" si="18"/>
        <v>0</v>
      </c>
      <c r="DF3" s="36">
        <f t="shared" si="18"/>
        <v>0.55481103298007151</v>
      </c>
      <c r="DG3" s="36">
        <f t="shared" si="18"/>
        <v>0</v>
      </c>
      <c r="DH3" s="75">
        <f t="shared" ref="DH3:DH26" si="19">AVERAGE(DD3:DG3)</f>
        <v>0.25145946119408347</v>
      </c>
      <c r="DI3" s="36">
        <f t="shared" ref="DI3:DL26" si="20">2*(ASIN(SQRT(DX3/100)))</f>
        <v>0</v>
      </c>
      <c r="DJ3" s="36">
        <f t="shared" si="20"/>
        <v>0</v>
      </c>
      <c r="DK3" s="36">
        <f t="shared" si="20"/>
        <v>0</v>
      </c>
      <c r="DL3" s="36">
        <f t="shared" si="20"/>
        <v>0</v>
      </c>
      <c r="DM3" s="11">
        <f t="shared" ref="DM3:DM26" si="21">AVERAGE(DI3:DL3)</f>
        <v>0</v>
      </c>
      <c r="DN3" s="81">
        <f t="shared" ref="DN3:DN26" si="22">DH3-DM3</f>
        <v>0.25145946119408347</v>
      </c>
      <c r="DO3" s="1"/>
      <c r="DP3" s="39">
        <f t="shared" ref="DP3" si="23">SUM((ED3+EI3)/(EC3+EH3))*100</f>
        <v>37.5</v>
      </c>
      <c r="DQ3" s="7">
        <f t="shared" ref="DQ3" si="24">SUM((EE3+EJ3)/(EC3+EH3))*100</f>
        <v>7.5</v>
      </c>
      <c r="DR3" s="7">
        <f t="shared" ref="DR3" si="25">SUM((EF3+EK3)/(EC3+EH3))*100</f>
        <v>0</v>
      </c>
      <c r="DS3" s="7">
        <f t="shared" ref="DS3" si="26">SUM((EG3+EL3)/(EC3+EH3))*100</f>
        <v>0</v>
      </c>
      <c r="DT3" s="7">
        <f t="shared" ref="DT3" si="27">SUM((EO3+ER3)/(EN3+EQ3))*100</f>
        <v>5</v>
      </c>
      <c r="DU3" s="7">
        <f t="shared" ref="DU3" si="28">SUM((EP3+ES3)/(EN3+EQ3))*100</f>
        <v>0</v>
      </c>
      <c r="DV3" s="7">
        <f t="shared" ref="DV3" si="29">SUM((EU3+EX3)/(ET3+EW3))*100</f>
        <v>7.5</v>
      </c>
      <c r="DW3" s="7">
        <f t="shared" ref="DW3" si="30">SUM((EV3+EY3)/(ET3+EW3))*100</f>
        <v>0</v>
      </c>
      <c r="DX3" s="7">
        <f t="shared" ref="DX3" si="31">SUM((FB3+FE3)/(FA3+FD3))*100</f>
        <v>0</v>
      </c>
      <c r="DY3" s="7">
        <f t="shared" ref="DY3" si="32">SUM((FC3+FF3)/(FA3+FD3))*100</f>
        <v>0</v>
      </c>
      <c r="DZ3" s="7">
        <f t="shared" ref="DZ3" si="33">SUM((FH3+FK3)/(FG3+FJ3))*100</f>
        <v>0</v>
      </c>
      <c r="EA3" s="7">
        <f t="shared" ref="EA3" si="34">SUM((FI3+FL3)/(FG3+FJ3))*100</f>
        <v>0</v>
      </c>
      <c r="EC3" s="249">
        <v>20</v>
      </c>
      <c r="ED3" s="249">
        <v>10</v>
      </c>
      <c r="EE3" s="249">
        <v>2</v>
      </c>
      <c r="EF3" s="249">
        <v>0</v>
      </c>
      <c r="EG3" s="249">
        <v>0</v>
      </c>
      <c r="EH3" s="249">
        <v>20</v>
      </c>
      <c r="EI3" s="249">
        <v>5</v>
      </c>
      <c r="EJ3" s="249">
        <v>1</v>
      </c>
      <c r="EK3" s="249">
        <v>0</v>
      </c>
      <c r="EL3" s="249">
        <v>0</v>
      </c>
      <c r="EM3" s="249"/>
      <c r="EN3" s="249">
        <v>20</v>
      </c>
      <c r="EO3" s="249">
        <v>2</v>
      </c>
      <c r="EP3" s="249">
        <v>0</v>
      </c>
      <c r="EQ3" s="249">
        <v>20</v>
      </c>
      <c r="ER3" s="249">
        <v>0</v>
      </c>
      <c r="ES3" s="250">
        <v>0</v>
      </c>
      <c r="ET3" s="249">
        <v>20</v>
      </c>
      <c r="EU3" s="249">
        <v>2</v>
      </c>
      <c r="EV3" s="249">
        <v>0</v>
      </c>
      <c r="EW3" s="249">
        <v>20</v>
      </c>
      <c r="EX3" s="249">
        <v>1</v>
      </c>
      <c r="EY3" s="249">
        <v>0</v>
      </c>
      <c r="EZ3" s="249"/>
      <c r="FA3" s="249">
        <v>20</v>
      </c>
      <c r="FB3" s="251">
        <v>0</v>
      </c>
      <c r="FC3" s="251">
        <v>0</v>
      </c>
      <c r="FD3" s="249">
        <v>20</v>
      </c>
      <c r="FE3" s="252">
        <v>0</v>
      </c>
      <c r="FF3" s="250">
        <v>0</v>
      </c>
      <c r="FG3" s="252">
        <v>20</v>
      </c>
      <c r="FH3" s="252">
        <v>0</v>
      </c>
      <c r="FI3" s="252">
        <v>0</v>
      </c>
      <c r="FJ3" s="252">
        <v>20</v>
      </c>
      <c r="FK3" s="252">
        <v>0</v>
      </c>
      <c r="FL3" s="252">
        <v>0</v>
      </c>
    </row>
    <row r="4" spans="1:168" s="4" customFormat="1">
      <c r="A4" s="4">
        <v>20</v>
      </c>
      <c r="B4" s="21" t="s">
        <v>299</v>
      </c>
      <c r="C4" s="21" t="s">
        <v>577</v>
      </c>
      <c r="D4" s="21" t="s">
        <v>77</v>
      </c>
      <c r="E4" s="21" t="s">
        <v>78</v>
      </c>
      <c r="F4" s="21" t="s">
        <v>242</v>
      </c>
      <c r="G4" s="85" t="s">
        <v>586</v>
      </c>
      <c r="H4" s="85" t="s">
        <v>100</v>
      </c>
      <c r="I4" s="85" t="s">
        <v>101</v>
      </c>
      <c r="J4" s="26" t="s">
        <v>379</v>
      </c>
      <c r="K4" s="26">
        <v>6</v>
      </c>
      <c r="L4" s="4">
        <v>6</v>
      </c>
      <c r="M4" s="4">
        <v>7</v>
      </c>
      <c r="N4" s="4">
        <v>7</v>
      </c>
      <c r="O4" s="3">
        <f t="shared" si="0"/>
        <v>6</v>
      </c>
      <c r="P4" s="3">
        <f t="shared" si="1"/>
        <v>4</v>
      </c>
      <c r="Q4" s="3">
        <f t="shared" si="2"/>
        <v>5</v>
      </c>
      <c r="R4" s="3"/>
      <c r="S4" s="3">
        <f t="shared" ref="S4:S26" si="35">L4-O4</f>
        <v>0</v>
      </c>
      <c r="T4" s="3"/>
      <c r="U4" s="3">
        <v>7</v>
      </c>
      <c r="V4" s="3">
        <f t="shared" si="3"/>
        <v>4.5</v>
      </c>
      <c r="W4" s="19">
        <f t="shared" ref="W4:W26" si="36">U4-V4</f>
        <v>2.5</v>
      </c>
      <c r="X4" s="2"/>
      <c r="Y4" s="24">
        <v>6</v>
      </c>
      <c r="Z4" s="5">
        <v>6</v>
      </c>
      <c r="AA4" s="5">
        <v>6</v>
      </c>
      <c r="AB4" s="3">
        <v>7</v>
      </c>
      <c r="AC4">
        <v>6</v>
      </c>
      <c r="AD4" s="3">
        <v>3</v>
      </c>
      <c r="AE4" s="3">
        <v>4</v>
      </c>
      <c r="AG4" s="3">
        <f t="shared" ref="AG4:AG26" si="37">Z4-AC4</f>
        <v>0</v>
      </c>
      <c r="AH4" s="3"/>
      <c r="AI4" s="3">
        <v>6.5</v>
      </c>
      <c r="AJ4" s="18">
        <f t="shared" si="4"/>
        <v>3.5</v>
      </c>
      <c r="AK4" s="19">
        <f t="shared" si="5"/>
        <v>3</v>
      </c>
      <c r="AL4" s="2"/>
      <c r="AM4" s="26">
        <v>2</v>
      </c>
      <c r="AN4" s="4">
        <v>1</v>
      </c>
      <c r="AO4" s="3">
        <v>1</v>
      </c>
      <c r="AP4" s="3">
        <v>2</v>
      </c>
      <c r="AQ4" s="3">
        <v>1</v>
      </c>
      <c r="AR4" s="3">
        <v>1</v>
      </c>
      <c r="AT4" s="3">
        <f t="shared" si="6"/>
        <v>0</v>
      </c>
      <c r="AU4" s="3"/>
      <c r="AV4" s="3">
        <v>1</v>
      </c>
      <c r="AW4" s="18">
        <f t="shared" si="7"/>
        <v>1</v>
      </c>
      <c r="AX4" s="19">
        <f t="shared" si="8"/>
        <v>0</v>
      </c>
      <c r="AY4" s="2"/>
      <c r="AZ4" s="37">
        <v>4.7647058823529411</v>
      </c>
      <c r="BA4" s="22">
        <v>14.96078431372549</v>
      </c>
      <c r="BB4" s="22">
        <v>0.62745098039215685</v>
      </c>
      <c r="BC4" s="22">
        <v>10.176470588235293</v>
      </c>
      <c r="BD4" s="22">
        <v>8.0980392156862742</v>
      </c>
      <c r="BE4" s="126">
        <v>0.62745098039215685</v>
      </c>
      <c r="BF4" s="126">
        <v>19.156862745098039</v>
      </c>
      <c r="BG4" s="126">
        <v>2.0196078431372548</v>
      </c>
      <c r="BI4" s="37">
        <v>0.76077715431422088</v>
      </c>
      <c r="BJ4" s="22">
        <v>1.2030542287912649</v>
      </c>
      <c r="BK4" s="22">
        <v>0.21150791627813753</v>
      </c>
      <c r="BL4" s="22">
        <v>1.048304679574555</v>
      </c>
      <c r="BM4" s="22">
        <v>0.9589478044569445</v>
      </c>
      <c r="BN4" s="20">
        <f t="shared" si="9"/>
        <v>0.21150791627813753</v>
      </c>
      <c r="BO4" s="20">
        <f t="shared" si="10"/>
        <v>1.3044229385613206</v>
      </c>
      <c r="BP4" s="20">
        <f t="shared" si="11"/>
        <v>0.47995054473852666</v>
      </c>
      <c r="BQ4" s="22"/>
      <c r="BR4" s="20">
        <f t="shared" si="12"/>
        <v>0</v>
      </c>
      <c r="BS4" s="20">
        <f t="shared" ref="BS4:BS26" si="38">LOG10(BC4+BD4+1)</f>
        <v>1.2849833417341991</v>
      </c>
      <c r="BT4" s="20">
        <f t="shared" ref="BT4:BT26" si="39">LOG10(BF4+BG4+1)</f>
        <v>1.3458924288275189</v>
      </c>
      <c r="BU4" s="72">
        <f t="shared" ref="BU4:BU26" si="40">BS4-BT4</f>
        <v>-6.0909087093319769E-2</v>
      </c>
      <c r="BV4" s="8"/>
      <c r="BW4" s="42"/>
      <c r="BX4" s="49">
        <v>5.9230769230769234</v>
      </c>
      <c r="BY4" s="49">
        <v>6.2307692307692308</v>
      </c>
      <c r="BZ4" s="49">
        <v>1.5384615384615385</v>
      </c>
      <c r="CA4" s="49">
        <v>1.2307692307692308</v>
      </c>
      <c r="CB4" s="49">
        <v>5.3076923076923075</v>
      </c>
      <c r="CC4" s="49">
        <v>6.2307692307692308</v>
      </c>
      <c r="CD4" s="49">
        <v>1.2307692307692308</v>
      </c>
      <c r="CE4" s="49">
        <v>1.4615384615384615</v>
      </c>
      <c r="CF4" s="6"/>
      <c r="CG4" s="13">
        <f t="shared" ref="CG4:CG26" si="41">AVERAGE(BX4:BY4)</f>
        <v>6.0769230769230766</v>
      </c>
      <c r="CH4" s="13">
        <f t="shared" ref="CH4:CH26" si="42">AVERAGE(BZ4:CA4)</f>
        <v>1.3846153846153846</v>
      </c>
      <c r="CI4" s="10">
        <f t="shared" ref="CI4:CI27" si="43">CG4-CH4</f>
        <v>4.6923076923076916</v>
      </c>
      <c r="CJ4" s="13">
        <f t="shared" ref="CJ4:CJ26" si="44">AVERAGE(CB4:CC4)</f>
        <v>5.7692307692307692</v>
      </c>
      <c r="CK4" s="13">
        <f t="shared" ref="CK4:CK26" si="45">AVERAGE(CD4:CE4)</f>
        <v>1.3461538461538463</v>
      </c>
      <c r="CL4" s="10">
        <f t="shared" ref="CL4:CL26" si="46">CJ4-CK4</f>
        <v>4.4230769230769234</v>
      </c>
      <c r="CM4" s="2"/>
      <c r="CN4" s="49">
        <v>4.333333333333333</v>
      </c>
      <c r="CO4" s="49">
        <v>4.2727272727272725</v>
      </c>
      <c r="CP4" s="49">
        <v>2.25</v>
      </c>
      <c r="CQ4" s="49">
        <v>2</v>
      </c>
      <c r="CR4" s="49"/>
      <c r="CS4" s="12">
        <f t="shared" ref="CS4:CS26" si="47">AVERAGE(CN4:CO4)</f>
        <v>4.3030303030303028</v>
      </c>
      <c r="CT4" s="12">
        <f t="shared" ref="CT4:CT26" si="48">AVERAGE(CP4:CQ4)</f>
        <v>2.125</v>
      </c>
      <c r="CU4" s="11">
        <f t="shared" ref="CU4:CU26" si="49">SUM(CS4-CT4)</f>
        <v>2.1780303030303028</v>
      </c>
      <c r="CV4" s="1"/>
      <c r="CW4" s="73">
        <f t="shared" si="13"/>
        <v>0.55481103298007151</v>
      </c>
      <c r="CX4" s="73">
        <f t="shared" si="13"/>
        <v>0.64350110879328448</v>
      </c>
      <c r="CY4" s="75">
        <f t="shared" si="14"/>
        <v>0.59915607088667799</v>
      </c>
      <c r="CZ4" s="73">
        <f t="shared" si="15"/>
        <v>0</v>
      </c>
      <c r="DA4" s="73">
        <f t="shared" si="15"/>
        <v>0</v>
      </c>
      <c r="DB4" s="75">
        <f t="shared" si="16"/>
        <v>0</v>
      </c>
      <c r="DC4" s="78">
        <f t="shared" si="17"/>
        <v>0.59915607088667799</v>
      </c>
      <c r="DD4" s="73">
        <f t="shared" si="18"/>
        <v>0</v>
      </c>
      <c r="DE4" s="73">
        <f t="shared" si="18"/>
        <v>0</v>
      </c>
      <c r="DF4" s="73">
        <f t="shared" si="18"/>
        <v>0.45102681179626242</v>
      </c>
      <c r="DG4" s="73">
        <f t="shared" si="18"/>
        <v>0</v>
      </c>
      <c r="DH4" s="75">
        <f t="shared" si="19"/>
        <v>0.1127567029490656</v>
      </c>
      <c r="DI4" s="73">
        <f t="shared" si="20"/>
        <v>0</v>
      </c>
      <c r="DJ4" s="73">
        <f t="shared" si="20"/>
        <v>0</v>
      </c>
      <c r="DK4" s="73">
        <f t="shared" si="20"/>
        <v>0</v>
      </c>
      <c r="DL4" s="73">
        <f t="shared" si="20"/>
        <v>0</v>
      </c>
      <c r="DM4" s="11">
        <f t="shared" si="21"/>
        <v>0</v>
      </c>
      <c r="DN4" s="81">
        <f t="shared" si="22"/>
        <v>0.1127567029490656</v>
      </c>
      <c r="DO4" s="1"/>
      <c r="DP4" s="39">
        <f t="shared" ref="DP4:DP26" si="50">SUM((ED4+EI4)/(EC4+EH4))*100</f>
        <v>7.5</v>
      </c>
      <c r="DQ4" s="7">
        <f t="shared" ref="DQ4:DQ26" si="51">SUM((EE4+EJ4)/(EC4+EH4))*100</f>
        <v>10</v>
      </c>
      <c r="DR4" s="7">
        <f t="shared" ref="DR4:DR26" si="52">SUM((EF4+EK4)/(EC4+EH4))*100</f>
        <v>0</v>
      </c>
      <c r="DS4" s="7">
        <f t="shared" ref="DS4:DS26" si="53">SUM((EG4+EL4)/(EC4+EH4))*100</f>
        <v>0</v>
      </c>
      <c r="DT4" s="7">
        <f t="shared" ref="DT4:DT26" si="54">SUM((EO4+ER4)/(EN4+EQ4))*100</f>
        <v>0</v>
      </c>
      <c r="DU4" s="7">
        <f t="shared" ref="DU4:DU26" si="55">SUM((EP4+ES4)/(EN4+EQ4))*100</f>
        <v>0</v>
      </c>
      <c r="DV4" s="7">
        <f t="shared" ref="DV4:DV26" si="56">SUM((EU4+EX4)/(ET4+EW4))*100</f>
        <v>5</v>
      </c>
      <c r="DW4" s="7">
        <f t="shared" ref="DW4:DW26" si="57">SUM((EV4+EY4)/(ET4+EW4))*100</f>
        <v>0</v>
      </c>
      <c r="DX4" s="7">
        <f t="shared" ref="DX4:DX26" si="58">SUM((FB4+FE4)/(FA4+FD4))*100</f>
        <v>0</v>
      </c>
      <c r="DY4" s="7">
        <f t="shared" ref="DY4:DY26" si="59">SUM((FC4+FF4)/(FA4+FD4))*100</f>
        <v>0</v>
      </c>
      <c r="DZ4" s="7">
        <f t="shared" ref="DZ4:DZ26" si="60">SUM((FH4+FK4)/(FG4+FJ4))*100</f>
        <v>0</v>
      </c>
      <c r="EA4" s="7">
        <f t="shared" ref="EA4:EA26" si="61">SUM((FI4+FL4)/(FG4+FJ4))*100</f>
        <v>0</v>
      </c>
      <c r="EC4" s="249">
        <v>20</v>
      </c>
      <c r="ED4" s="249">
        <v>0</v>
      </c>
      <c r="EE4" s="249">
        <v>0</v>
      </c>
      <c r="EF4" s="249">
        <v>0</v>
      </c>
      <c r="EG4" s="249">
        <v>0</v>
      </c>
      <c r="EH4" s="249">
        <v>20</v>
      </c>
      <c r="EI4" s="249">
        <v>3</v>
      </c>
      <c r="EJ4" s="249">
        <v>4</v>
      </c>
      <c r="EK4" s="249">
        <v>0</v>
      </c>
      <c r="EL4" s="249">
        <v>0</v>
      </c>
      <c r="EM4" s="249"/>
      <c r="EN4" s="249">
        <v>20</v>
      </c>
      <c r="EO4" s="249">
        <v>0</v>
      </c>
      <c r="EP4" s="249">
        <v>0</v>
      </c>
      <c r="EQ4" s="249">
        <v>20</v>
      </c>
      <c r="ER4" s="249">
        <v>0</v>
      </c>
      <c r="ES4" s="252">
        <v>0</v>
      </c>
      <c r="ET4" s="249">
        <v>20</v>
      </c>
      <c r="EU4" s="249">
        <v>0</v>
      </c>
      <c r="EV4" s="249">
        <v>0</v>
      </c>
      <c r="EW4" s="249">
        <v>20</v>
      </c>
      <c r="EX4" s="249">
        <v>2</v>
      </c>
      <c r="EY4" s="249">
        <v>0</v>
      </c>
      <c r="EZ4" s="249"/>
      <c r="FA4" s="249">
        <v>20</v>
      </c>
      <c r="FB4" s="251">
        <v>0</v>
      </c>
      <c r="FC4" s="251">
        <v>0</v>
      </c>
      <c r="FD4" s="249">
        <v>20</v>
      </c>
      <c r="FE4" s="252">
        <v>0</v>
      </c>
      <c r="FF4" s="252">
        <v>0</v>
      </c>
      <c r="FG4" s="252">
        <v>20</v>
      </c>
      <c r="FH4" s="252">
        <v>0</v>
      </c>
      <c r="FI4" s="252">
        <v>0</v>
      </c>
      <c r="FJ4" s="252">
        <v>20</v>
      </c>
      <c r="FK4" s="252">
        <v>0</v>
      </c>
      <c r="FL4" s="252">
        <v>0</v>
      </c>
    </row>
    <row r="5" spans="1:168" s="4" customFormat="1">
      <c r="A5" s="4">
        <v>43</v>
      </c>
      <c r="B5" s="96" t="s">
        <v>370</v>
      </c>
      <c r="C5" s="21" t="s">
        <v>477</v>
      </c>
      <c r="D5" s="21" t="s">
        <v>371</v>
      </c>
      <c r="E5" s="21" t="s">
        <v>372</v>
      </c>
      <c r="F5" s="21" t="s">
        <v>373</v>
      </c>
      <c r="G5" s="85" t="s">
        <v>594</v>
      </c>
      <c r="H5" s="85" t="s">
        <v>96</v>
      </c>
      <c r="I5" s="85" t="s">
        <v>97</v>
      </c>
      <c r="J5" s="26" t="s">
        <v>379</v>
      </c>
      <c r="K5" s="26">
        <v>4</v>
      </c>
      <c r="L5" s="4">
        <v>6</v>
      </c>
      <c r="M5" s="4">
        <v>6</v>
      </c>
      <c r="N5" s="4">
        <v>7</v>
      </c>
      <c r="O5" s="3">
        <f t="shared" si="0"/>
        <v>6</v>
      </c>
      <c r="P5" s="3">
        <f t="shared" si="1"/>
        <v>6</v>
      </c>
      <c r="Q5" s="3">
        <f t="shared" si="2"/>
        <v>7</v>
      </c>
      <c r="R5" s="3"/>
      <c r="S5" s="3">
        <f t="shared" si="35"/>
        <v>0</v>
      </c>
      <c r="T5" s="3"/>
      <c r="U5" s="3">
        <v>6.5</v>
      </c>
      <c r="V5" s="3">
        <f t="shared" si="3"/>
        <v>6.5</v>
      </c>
      <c r="W5" s="19">
        <f t="shared" si="36"/>
        <v>0</v>
      </c>
      <c r="X5" s="2"/>
      <c r="Y5" s="24">
        <v>3</v>
      </c>
      <c r="Z5" s="5">
        <v>4</v>
      </c>
      <c r="AA5" s="5">
        <v>5</v>
      </c>
      <c r="AB5" s="3">
        <v>6</v>
      </c>
      <c r="AC5">
        <v>4</v>
      </c>
      <c r="AD5" s="3">
        <v>6</v>
      </c>
      <c r="AE5" s="3">
        <v>7</v>
      </c>
      <c r="AG5" s="3">
        <f t="shared" si="37"/>
        <v>0</v>
      </c>
      <c r="AH5" s="3"/>
      <c r="AI5" s="3">
        <v>5.5</v>
      </c>
      <c r="AJ5" s="18">
        <f t="shared" si="4"/>
        <v>6.5</v>
      </c>
      <c r="AK5" s="19">
        <f t="shared" si="5"/>
        <v>-1</v>
      </c>
      <c r="AL5" s="2"/>
      <c r="AM5" s="26">
        <v>2</v>
      </c>
      <c r="AN5" s="4">
        <v>2</v>
      </c>
      <c r="AO5" s="3">
        <v>2</v>
      </c>
      <c r="AP5" s="3">
        <v>2</v>
      </c>
      <c r="AQ5" s="3">
        <v>2</v>
      </c>
      <c r="AR5" s="3">
        <v>2</v>
      </c>
      <c r="AT5" s="3">
        <f t="shared" si="6"/>
        <v>0</v>
      </c>
      <c r="AU5" s="3"/>
      <c r="AV5" s="3">
        <v>2</v>
      </c>
      <c r="AW5" s="18">
        <f t="shared" si="7"/>
        <v>2</v>
      </c>
      <c r="AX5" s="19">
        <f t="shared" si="8"/>
        <v>0</v>
      </c>
      <c r="AY5" s="2"/>
      <c r="AZ5" s="37">
        <v>7.4509803921568629</v>
      </c>
      <c r="BA5" s="22">
        <v>59.137254901960787</v>
      </c>
      <c r="BB5" s="22">
        <v>31.411764705882351</v>
      </c>
      <c r="BC5" s="22">
        <v>0.39215686274509803</v>
      </c>
      <c r="BD5" s="22">
        <v>0.25490196078431371</v>
      </c>
      <c r="BE5" s="126">
        <v>31.411764705882351</v>
      </c>
      <c r="BF5" s="126">
        <v>9.3333333333333339</v>
      </c>
      <c r="BG5" s="126">
        <v>2.0196078431372548</v>
      </c>
      <c r="BI5" s="37">
        <v>0.92690709406279526</v>
      </c>
      <c r="BJ5" s="22">
        <v>1.7791435998845491</v>
      </c>
      <c r="BK5" s="22">
        <v>1.5107026774735111</v>
      </c>
      <c r="BL5" s="22">
        <v>0.14368817262113889</v>
      </c>
      <c r="BM5" s="22">
        <v>9.8609797885950798E-2</v>
      </c>
      <c r="BN5" s="20">
        <f t="shared" si="9"/>
        <v>1.5107026774735111</v>
      </c>
      <c r="BO5" s="20">
        <f t="shared" si="10"/>
        <v>1.0142404391146103</v>
      </c>
      <c r="BP5" s="20">
        <f t="shared" si="11"/>
        <v>0.47995054473852666</v>
      </c>
      <c r="BQ5" s="22"/>
      <c r="BR5" s="20">
        <f t="shared" si="12"/>
        <v>0</v>
      </c>
      <c r="BS5" s="20">
        <f t="shared" si="38"/>
        <v>0.21670910996394527</v>
      </c>
      <c r="BT5" s="20">
        <f t="shared" si="39"/>
        <v>1.0917703733556454</v>
      </c>
      <c r="BU5" s="72">
        <f t="shared" si="40"/>
        <v>-0.87506126339170009</v>
      </c>
      <c r="BV5" s="8"/>
      <c r="BW5" s="42"/>
      <c r="BX5" s="49">
        <v>5.5384615384615383</v>
      </c>
      <c r="BY5" s="49">
        <v>5.9230769230769234</v>
      </c>
      <c r="BZ5" s="49">
        <v>2.9230769230769229</v>
      </c>
      <c r="CA5" s="49">
        <v>1.4615384615384615</v>
      </c>
      <c r="CB5" s="49">
        <v>6</v>
      </c>
      <c r="CC5" s="49">
        <v>6.0769230769230766</v>
      </c>
      <c r="CD5" s="49">
        <v>1.9230769230769231</v>
      </c>
      <c r="CE5" s="49">
        <v>2.2307692307692308</v>
      </c>
      <c r="CF5" s="6"/>
      <c r="CG5" s="13">
        <f t="shared" si="41"/>
        <v>5.7307692307692308</v>
      </c>
      <c r="CH5" s="13">
        <f t="shared" si="42"/>
        <v>2.1923076923076921</v>
      </c>
      <c r="CI5" s="10">
        <f t="shared" si="43"/>
        <v>3.5384615384615388</v>
      </c>
      <c r="CJ5" s="13">
        <f t="shared" si="44"/>
        <v>6.0384615384615383</v>
      </c>
      <c r="CK5" s="13">
        <f t="shared" si="45"/>
        <v>2.0769230769230771</v>
      </c>
      <c r="CL5" s="10">
        <f t="shared" si="46"/>
        <v>3.9615384615384612</v>
      </c>
      <c r="CM5" s="2"/>
      <c r="CN5" s="49">
        <v>3.3333333333333335</v>
      </c>
      <c r="CO5" s="49">
        <v>4.083333333333333</v>
      </c>
      <c r="CP5" s="49">
        <v>2.0833333333333335</v>
      </c>
      <c r="CQ5" s="49">
        <v>3.25</v>
      </c>
      <c r="CR5" s="49"/>
      <c r="CS5" s="12">
        <f t="shared" si="47"/>
        <v>3.708333333333333</v>
      </c>
      <c r="CT5" s="12">
        <f t="shared" si="48"/>
        <v>2.666666666666667</v>
      </c>
      <c r="CU5" s="11">
        <f t="shared" si="49"/>
        <v>1.0416666666666661</v>
      </c>
      <c r="CV5" s="1"/>
      <c r="CW5" s="73">
        <f t="shared" si="13"/>
        <v>0</v>
      </c>
      <c r="CX5" s="73">
        <f t="shared" si="13"/>
        <v>0</v>
      </c>
      <c r="CY5" s="75">
        <f t="shared" si="14"/>
        <v>0</v>
      </c>
      <c r="CZ5" s="73">
        <f t="shared" si="15"/>
        <v>0</v>
      </c>
      <c r="DA5" s="73">
        <f t="shared" si="15"/>
        <v>0</v>
      </c>
      <c r="DB5" s="75">
        <f t="shared" si="16"/>
        <v>0</v>
      </c>
      <c r="DC5" s="78">
        <f t="shared" si="17"/>
        <v>0</v>
      </c>
      <c r="DD5" s="73">
        <f t="shared" si="18"/>
        <v>1.318116071652818</v>
      </c>
      <c r="DE5" s="73">
        <f t="shared" si="18"/>
        <v>0</v>
      </c>
      <c r="DF5" s="73">
        <f t="shared" si="18"/>
        <v>1.1040309877476004</v>
      </c>
      <c r="DG5" s="73">
        <f t="shared" si="18"/>
        <v>0.31756042929152134</v>
      </c>
      <c r="DH5" s="75">
        <f t="shared" si="19"/>
        <v>0.68492687217298498</v>
      </c>
      <c r="DI5" s="73">
        <f t="shared" si="20"/>
        <v>0</v>
      </c>
      <c r="DJ5" s="73">
        <f t="shared" si="20"/>
        <v>0</v>
      </c>
      <c r="DK5" s="73">
        <f t="shared" si="20"/>
        <v>0</v>
      </c>
      <c r="DL5" s="73">
        <f t="shared" si="20"/>
        <v>0</v>
      </c>
      <c r="DM5" s="11">
        <f t="shared" si="21"/>
        <v>0</v>
      </c>
      <c r="DN5" s="81">
        <f t="shared" si="22"/>
        <v>0.68492687217298498</v>
      </c>
      <c r="DO5" s="1"/>
      <c r="DP5" s="39">
        <f t="shared" si="50"/>
        <v>0</v>
      </c>
      <c r="DQ5" s="7">
        <f t="shared" si="51"/>
        <v>0</v>
      </c>
      <c r="DR5" s="7">
        <f t="shared" si="52"/>
        <v>0</v>
      </c>
      <c r="DS5" s="7">
        <f t="shared" si="53"/>
        <v>0</v>
      </c>
      <c r="DT5" s="7">
        <f t="shared" si="54"/>
        <v>37.5</v>
      </c>
      <c r="DU5" s="7">
        <f t="shared" si="55"/>
        <v>0</v>
      </c>
      <c r="DV5" s="7">
        <f t="shared" si="56"/>
        <v>27.500000000000004</v>
      </c>
      <c r="DW5" s="7">
        <f t="shared" si="57"/>
        <v>2.5</v>
      </c>
      <c r="DX5" s="7">
        <f t="shared" si="58"/>
        <v>0</v>
      </c>
      <c r="DY5" s="7">
        <f t="shared" si="59"/>
        <v>0</v>
      </c>
      <c r="DZ5" s="7">
        <f t="shared" si="60"/>
        <v>0</v>
      </c>
      <c r="EA5" s="7">
        <f t="shared" si="61"/>
        <v>0</v>
      </c>
      <c r="EC5" s="249">
        <v>20</v>
      </c>
      <c r="ED5" s="249">
        <v>0</v>
      </c>
      <c r="EE5" s="249">
        <v>0</v>
      </c>
      <c r="EF5" s="249">
        <v>0</v>
      </c>
      <c r="EG5" s="249">
        <v>0</v>
      </c>
      <c r="EH5" s="249">
        <v>20</v>
      </c>
      <c r="EI5" s="249">
        <v>0</v>
      </c>
      <c r="EJ5" s="249">
        <v>0</v>
      </c>
      <c r="EK5" s="249">
        <v>0</v>
      </c>
      <c r="EL5" s="249">
        <v>0</v>
      </c>
      <c r="EM5" s="249"/>
      <c r="EN5" s="249">
        <v>20</v>
      </c>
      <c r="EO5" s="249">
        <v>12</v>
      </c>
      <c r="EP5" s="249">
        <v>0</v>
      </c>
      <c r="EQ5" s="249">
        <v>20</v>
      </c>
      <c r="ER5" s="249">
        <v>3</v>
      </c>
      <c r="ES5" s="252">
        <v>0</v>
      </c>
      <c r="ET5" s="249">
        <v>20</v>
      </c>
      <c r="EU5" s="249">
        <v>9</v>
      </c>
      <c r="EV5" s="249">
        <v>1</v>
      </c>
      <c r="EW5" s="249">
        <v>20</v>
      </c>
      <c r="EX5" s="249">
        <v>2</v>
      </c>
      <c r="EY5" s="249">
        <v>0</v>
      </c>
      <c r="EZ5" s="249"/>
      <c r="FA5" s="249">
        <v>20</v>
      </c>
      <c r="FB5" s="251">
        <v>0</v>
      </c>
      <c r="FC5" s="251">
        <v>0</v>
      </c>
      <c r="FD5" s="249">
        <v>20</v>
      </c>
      <c r="FE5" s="252">
        <v>0</v>
      </c>
      <c r="FF5" s="252">
        <v>0</v>
      </c>
      <c r="FG5" s="252">
        <v>20</v>
      </c>
      <c r="FH5" s="252">
        <v>0</v>
      </c>
      <c r="FI5" s="252">
        <v>0</v>
      </c>
      <c r="FJ5" s="252">
        <v>20</v>
      </c>
      <c r="FK5" s="252">
        <v>0</v>
      </c>
      <c r="FL5" s="252">
        <v>0</v>
      </c>
    </row>
    <row r="6" spans="1:168" s="100" customFormat="1">
      <c r="A6" s="15">
        <v>3</v>
      </c>
      <c r="B6" s="86" t="s">
        <v>330</v>
      </c>
      <c r="C6" s="97" t="s">
        <v>500</v>
      </c>
      <c r="D6" s="97" t="s">
        <v>501</v>
      </c>
      <c r="E6" s="97" t="s">
        <v>502</v>
      </c>
      <c r="F6" s="97" t="s">
        <v>503</v>
      </c>
      <c r="G6" s="98" t="s">
        <v>1</v>
      </c>
      <c r="H6" s="98" t="s">
        <v>588</v>
      </c>
      <c r="I6" s="98" t="s">
        <v>589</v>
      </c>
      <c r="J6" s="99" t="s">
        <v>379</v>
      </c>
      <c r="K6" s="99">
        <v>5</v>
      </c>
      <c r="L6" s="100">
        <v>6</v>
      </c>
      <c r="M6" s="100">
        <v>7</v>
      </c>
      <c r="N6" s="100">
        <v>8</v>
      </c>
      <c r="O6" s="15">
        <f t="shared" si="0"/>
        <v>6</v>
      </c>
      <c r="P6" s="15">
        <f t="shared" si="1"/>
        <v>5</v>
      </c>
      <c r="Q6" s="15">
        <f t="shared" si="2"/>
        <v>6</v>
      </c>
      <c r="R6" s="15"/>
      <c r="S6" s="3">
        <f t="shared" si="35"/>
        <v>0</v>
      </c>
      <c r="T6" s="15"/>
      <c r="U6" s="15">
        <v>7.5</v>
      </c>
      <c r="V6" s="15">
        <f t="shared" si="3"/>
        <v>5.5</v>
      </c>
      <c r="W6" s="19">
        <f t="shared" si="36"/>
        <v>2</v>
      </c>
      <c r="X6" s="101"/>
      <c r="Y6" s="24">
        <v>4</v>
      </c>
      <c r="Z6" s="5">
        <v>6</v>
      </c>
      <c r="AA6" s="5">
        <v>5</v>
      </c>
      <c r="AB6" s="15">
        <v>6</v>
      </c>
      <c r="AC6">
        <v>6</v>
      </c>
      <c r="AD6" s="15">
        <v>5</v>
      </c>
      <c r="AE6" s="15">
        <v>6</v>
      </c>
      <c r="AG6" s="3">
        <f t="shared" si="37"/>
        <v>0</v>
      </c>
      <c r="AH6" s="15"/>
      <c r="AI6" s="15">
        <v>5.5</v>
      </c>
      <c r="AJ6" s="18">
        <f t="shared" si="4"/>
        <v>5.5</v>
      </c>
      <c r="AK6" s="19">
        <f t="shared" si="5"/>
        <v>0</v>
      </c>
      <c r="AL6" s="101"/>
      <c r="AM6" s="99">
        <v>2</v>
      </c>
      <c r="AN6" s="100">
        <v>2</v>
      </c>
      <c r="AO6" s="15">
        <v>2</v>
      </c>
      <c r="AP6" s="15">
        <v>2</v>
      </c>
      <c r="AQ6" s="15">
        <v>2</v>
      </c>
      <c r="AR6" s="15">
        <v>2</v>
      </c>
      <c r="AT6" s="3">
        <f t="shared" si="6"/>
        <v>0</v>
      </c>
      <c r="AU6" s="15"/>
      <c r="AV6" s="15">
        <v>2</v>
      </c>
      <c r="AW6" s="18">
        <f t="shared" si="7"/>
        <v>2</v>
      </c>
      <c r="AX6" s="19">
        <f t="shared" si="8"/>
        <v>0</v>
      </c>
      <c r="AY6" s="101"/>
      <c r="AZ6" s="102">
        <v>1.2352941176470589</v>
      </c>
      <c r="BA6" s="103">
        <v>59.137254901960787</v>
      </c>
      <c r="BB6" s="103">
        <v>18.196078431372548</v>
      </c>
      <c r="BC6" s="103">
        <v>8</v>
      </c>
      <c r="BD6" s="103">
        <v>4.5490196078431371</v>
      </c>
      <c r="BE6" s="126">
        <v>19.313725490196077</v>
      </c>
      <c r="BF6" s="126">
        <v>3.1764705882352939</v>
      </c>
      <c r="BG6" s="126">
        <v>0.52941176470588236</v>
      </c>
      <c r="BI6" s="102">
        <v>0.34933467523853623</v>
      </c>
      <c r="BJ6" s="103">
        <v>1.7791435998845491</v>
      </c>
      <c r="BK6" s="103">
        <v>1.2832125157052015</v>
      </c>
      <c r="BL6" s="103">
        <v>0.95424250943932487</v>
      </c>
      <c r="BM6" s="103">
        <v>0.74421625942635383</v>
      </c>
      <c r="BN6" s="20">
        <f t="shared" si="9"/>
        <v>1.3077895793112779</v>
      </c>
      <c r="BO6" s="20">
        <f t="shared" si="10"/>
        <v>0.62080942734080125</v>
      </c>
      <c r="BP6" s="20">
        <f t="shared" si="11"/>
        <v>0.18452442659254401</v>
      </c>
      <c r="BQ6" s="103"/>
      <c r="BR6" s="20">
        <f t="shared" si="12"/>
        <v>-2.4577063606076477E-2</v>
      </c>
      <c r="BS6" s="20">
        <f t="shared" si="38"/>
        <v>1.131907871276262</v>
      </c>
      <c r="BT6" s="20">
        <f t="shared" si="39"/>
        <v>0.67264106561366954</v>
      </c>
      <c r="BU6" s="72">
        <f t="shared" si="40"/>
        <v>0.45926680566259248</v>
      </c>
      <c r="BV6" s="105"/>
      <c r="BW6" s="104"/>
      <c r="BX6" s="49">
        <v>5.3076923076923075</v>
      </c>
      <c r="BY6" s="49">
        <v>5.7692307692307692</v>
      </c>
      <c r="BZ6" s="49">
        <v>4.0769230769230766</v>
      </c>
      <c r="CA6" s="49">
        <v>5.5384615384615383</v>
      </c>
      <c r="CB6" s="49">
        <v>5.3076923076923075</v>
      </c>
      <c r="CC6" s="49">
        <v>5.6923076923076925</v>
      </c>
      <c r="CD6" s="49">
        <v>4</v>
      </c>
      <c r="CE6" s="49">
        <v>4.3076923076923075</v>
      </c>
      <c r="CF6" s="6"/>
      <c r="CG6" s="13">
        <f t="shared" si="41"/>
        <v>5.5384615384615383</v>
      </c>
      <c r="CH6" s="13">
        <f t="shared" si="42"/>
        <v>4.8076923076923075</v>
      </c>
      <c r="CI6" s="10">
        <f t="shared" si="43"/>
        <v>0.73076923076923084</v>
      </c>
      <c r="CJ6" s="13">
        <f t="shared" si="44"/>
        <v>5.5</v>
      </c>
      <c r="CK6" s="13">
        <f t="shared" si="45"/>
        <v>4.1538461538461533</v>
      </c>
      <c r="CL6" s="10">
        <f t="shared" si="46"/>
        <v>1.3461538461538467</v>
      </c>
      <c r="CM6" s="101"/>
      <c r="CN6" s="49">
        <v>3.8333333333333335</v>
      </c>
      <c r="CO6" s="49">
        <v>4</v>
      </c>
      <c r="CP6" s="49">
        <v>4.333333333333333</v>
      </c>
      <c r="CQ6" s="49">
        <v>3.9166666666666665</v>
      </c>
      <c r="CR6" s="49"/>
      <c r="CS6" s="12">
        <f t="shared" si="47"/>
        <v>3.916666666666667</v>
      </c>
      <c r="CT6" s="12">
        <f t="shared" si="48"/>
        <v>4.125</v>
      </c>
      <c r="CU6" s="11">
        <f t="shared" si="49"/>
        <v>-0.20833333333333304</v>
      </c>
      <c r="CV6" s="91"/>
      <c r="CW6" s="106">
        <f t="shared" si="13"/>
        <v>0.45102681179626242</v>
      </c>
      <c r="CX6" s="106">
        <f t="shared" si="13"/>
        <v>0</v>
      </c>
      <c r="CY6" s="92">
        <f t="shared" si="14"/>
        <v>0.22551340589813121</v>
      </c>
      <c r="CZ6" s="106">
        <f t="shared" si="15"/>
        <v>0</v>
      </c>
      <c r="DA6" s="106">
        <f t="shared" si="15"/>
        <v>0</v>
      </c>
      <c r="DB6" s="92">
        <f t="shared" si="16"/>
        <v>0</v>
      </c>
      <c r="DC6" s="93">
        <f t="shared" si="17"/>
        <v>0.22551340589813121</v>
      </c>
      <c r="DD6" s="106">
        <f t="shared" si="18"/>
        <v>0</v>
      </c>
      <c r="DE6" s="106">
        <f t="shared" si="18"/>
        <v>0</v>
      </c>
      <c r="DF6" s="106">
        <f t="shared" si="18"/>
        <v>0</v>
      </c>
      <c r="DG6" s="106">
        <f t="shared" si="18"/>
        <v>0</v>
      </c>
      <c r="DH6" s="92">
        <f t="shared" si="19"/>
        <v>0</v>
      </c>
      <c r="DI6" s="106">
        <f t="shared" si="20"/>
        <v>0</v>
      </c>
      <c r="DJ6" s="106">
        <f t="shared" si="20"/>
        <v>0</v>
      </c>
      <c r="DK6" s="106">
        <f t="shared" si="20"/>
        <v>0</v>
      </c>
      <c r="DL6" s="106">
        <f t="shared" si="20"/>
        <v>0</v>
      </c>
      <c r="DM6" s="47">
        <f t="shared" si="21"/>
        <v>0</v>
      </c>
      <c r="DN6" s="80">
        <f t="shared" si="22"/>
        <v>0</v>
      </c>
      <c r="DO6" s="91"/>
      <c r="DP6" s="39">
        <f t="shared" si="50"/>
        <v>5</v>
      </c>
      <c r="DQ6" s="7">
        <f t="shared" si="51"/>
        <v>0</v>
      </c>
      <c r="DR6" s="7">
        <f t="shared" si="52"/>
        <v>0</v>
      </c>
      <c r="DS6" s="7">
        <f t="shared" si="53"/>
        <v>0</v>
      </c>
      <c r="DT6" s="7">
        <f t="shared" si="54"/>
        <v>0</v>
      </c>
      <c r="DU6" s="7">
        <f t="shared" si="55"/>
        <v>0</v>
      </c>
      <c r="DV6" s="7">
        <f t="shared" si="56"/>
        <v>0</v>
      </c>
      <c r="DW6" s="7">
        <f t="shared" si="57"/>
        <v>0</v>
      </c>
      <c r="DX6" s="7">
        <f t="shared" si="58"/>
        <v>0</v>
      </c>
      <c r="DY6" s="7">
        <f t="shared" si="59"/>
        <v>0</v>
      </c>
      <c r="DZ6" s="7">
        <f t="shared" si="60"/>
        <v>0</v>
      </c>
      <c r="EA6" s="7">
        <f t="shared" si="61"/>
        <v>0</v>
      </c>
      <c r="EC6" s="249">
        <v>20</v>
      </c>
      <c r="ED6" s="249">
        <v>1</v>
      </c>
      <c r="EE6" s="249">
        <v>0</v>
      </c>
      <c r="EF6" s="249">
        <v>0</v>
      </c>
      <c r="EG6" s="249">
        <v>0</v>
      </c>
      <c r="EH6" s="249">
        <v>20</v>
      </c>
      <c r="EI6" s="249">
        <v>1</v>
      </c>
      <c r="EJ6" s="249">
        <v>0</v>
      </c>
      <c r="EK6" s="249">
        <v>0</v>
      </c>
      <c r="EL6" s="249">
        <v>0</v>
      </c>
      <c r="EM6" s="249"/>
      <c r="EN6" s="249">
        <v>20</v>
      </c>
      <c r="EO6" s="249">
        <v>0</v>
      </c>
      <c r="EP6" s="249">
        <v>0</v>
      </c>
      <c r="EQ6" s="249">
        <v>20</v>
      </c>
      <c r="ER6" s="249">
        <v>0</v>
      </c>
      <c r="ES6" s="252">
        <v>0</v>
      </c>
      <c r="ET6" s="249">
        <v>20</v>
      </c>
      <c r="EU6" s="249">
        <v>0</v>
      </c>
      <c r="EV6" s="249">
        <v>0</v>
      </c>
      <c r="EW6" s="249">
        <v>20</v>
      </c>
      <c r="EX6" s="249">
        <v>0</v>
      </c>
      <c r="EY6" s="249">
        <v>0</v>
      </c>
      <c r="EZ6" s="249"/>
      <c r="FA6" s="249">
        <v>20</v>
      </c>
      <c r="FB6" s="251">
        <v>0</v>
      </c>
      <c r="FC6" s="251">
        <v>0</v>
      </c>
      <c r="FD6" s="249">
        <v>20</v>
      </c>
      <c r="FE6" s="252">
        <v>0</v>
      </c>
      <c r="FF6" s="252">
        <v>0</v>
      </c>
      <c r="FG6" s="252">
        <v>20</v>
      </c>
      <c r="FH6" s="252">
        <v>0</v>
      </c>
      <c r="FI6" s="252">
        <v>0</v>
      </c>
      <c r="FJ6" s="252">
        <v>20</v>
      </c>
      <c r="FK6" s="252">
        <v>0</v>
      </c>
      <c r="FL6" s="252">
        <v>0</v>
      </c>
    </row>
    <row r="7" spans="1:168" s="107" customFormat="1">
      <c r="A7" s="107">
        <v>1</v>
      </c>
      <c r="B7" s="108" t="s">
        <v>382</v>
      </c>
      <c r="C7" s="108" t="s">
        <v>577</v>
      </c>
      <c r="D7" s="108" t="s">
        <v>426</v>
      </c>
      <c r="E7" s="108" t="s">
        <v>383</v>
      </c>
      <c r="F7" s="108" t="s">
        <v>384</v>
      </c>
      <c r="G7" s="109" t="s">
        <v>585</v>
      </c>
      <c r="H7" s="109" t="s">
        <v>98</v>
      </c>
      <c r="I7" s="109" t="s">
        <v>99</v>
      </c>
      <c r="J7" s="110" t="s">
        <v>379</v>
      </c>
      <c r="K7" s="110">
        <v>6</v>
      </c>
      <c r="L7" s="107">
        <v>9</v>
      </c>
      <c r="M7" s="107">
        <v>7</v>
      </c>
      <c r="N7" s="107">
        <v>8</v>
      </c>
      <c r="O7" s="107">
        <f t="shared" si="0"/>
        <v>9</v>
      </c>
      <c r="P7" s="107">
        <f t="shared" si="1"/>
        <v>6</v>
      </c>
      <c r="Q7" s="107">
        <f t="shared" si="2"/>
        <v>8</v>
      </c>
      <c r="S7" s="3">
        <f t="shared" si="35"/>
        <v>0</v>
      </c>
      <c r="U7" s="107">
        <v>7.5</v>
      </c>
      <c r="V7" s="107">
        <f t="shared" si="3"/>
        <v>7</v>
      </c>
      <c r="W7" s="19">
        <f t="shared" si="36"/>
        <v>0.5</v>
      </c>
      <c r="X7" s="112"/>
      <c r="Y7" s="110">
        <v>6</v>
      </c>
      <c r="Z7" s="107">
        <v>9</v>
      </c>
      <c r="AA7" s="107">
        <v>6</v>
      </c>
      <c r="AB7" s="107">
        <v>7</v>
      </c>
      <c r="AC7">
        <v>9</v>
      </c>
      <c r="AD7" s="107">
        <v>5</v>
      </c>
      <c r="AE7" s="107">
        <v>6</v>
      </c>
      <c r="AG7" s="3">
        <f t="shared" si="37"/>
        <v>0</v>
      </c>
      <c r="AI7" s="107">
        <v>6.5</v>
      </c>
      <c r="AJ7" s="18">
        <f t="shared" si="4"/>
        <v>5.5</v>
      </c>
      <c r="AK7" s="19">
        <f t="shared" si="5"/>
        <v>1</v>
      </c>
      <c r="AL7" s="112"/>
      <c r="AM7" s="110">
        <v>3</v>
      </c>
      <c r="AN7" s="107">
        <v>2</v>
      </c>
      <c r="AO7" s="107">
        <v>2</v>
      </c>
      <c r="AP7" s="107">
        <v>3</v>
      </c>
      <c r="AQ7" s="107">
        <v>2</v>
      </c>
      <c r="AR7" s="107">
        <v>2</v>
      </c>
      <c r="AT7" s="3">
        <f t="shared" si="6"/>
        <v>0</v>
      </c>
      <c r="AV7" s="107">
        <v>2</v>
      </c>
      <c r="AW7" s="18">
        <f t="shared" si="7"/>
        <v>2</v>
      </c>
      <c r="AX7" s="19">
        <f t="shared" si="8"/>
        <v>0</v>
      </c>
      <c r="AY7" s="112"/>
      <c r="AZ7" s="113">
        <v>14.450980392156863</v>
      </c>
      <c r="BA7" s="114">
        <v>14.96078431372549</v>
      </c>
      <c r="BB7" s="114">
        <v>27.921568627450981</v>
      </c>
      <c r="BC7" s="114">
        <v>14.647058823529411</v>
      </c>
      <c r="BD7" s="114">
        <v>0.60784313725490191</v>
      </c>
      <c r="BE7" s="126">
        <v>27.921568627450981</v>
      </c>
      <c r="BF7" s="126">
        <v>7.5098039215686274</v>
      </c>
      <c r="BG7" s="126">
        <v>2.2941176470588234</v>
      </c>
      <c r="BI7" s="113">
        <v>1.1889560413916189</v>
      </c>
      <c r="BJ7" s="114">
        <v>1.2030542287912649</v>
      </c>
      <c r="BK7" s="114">
        <v>1.4612218442162455</v>
      </c>
      <c r="BL7" s="114">
        <v>1.1944327152527932</v>
      </c>
      <c r="BM7" s="114">
        <v>0.20624367628578033</v>
      </c>
      <c r="BN7" s="20">
        <f t="shared" si="9"/>
        <v>1.4612218442162455</v>
      </c>
      <c r="BO7" s="20">
        <f t="shared" si="10"/>
        <v>0.92991955341457433</v>
      </c>
      <c r="BP7" s="20">
        <f t="shared" si="11"/>
        <v>0.51773910562792647</v>
      </c>
      <c r="BQ7" s="114"/>
      <c r="BR7" s="20">
        <f t="shared" si="12"/>
        <v>0</v>
      </c>
      <c r="BS7" s="20">
        <f t="shared" si="38"/>
        <v>1.2109843544523371</v>
      </c>
      <c r="BT7" s="20">
        <f t="shared" si="39"/>
        <v>1.0335814227538487</v>
      </c>
      <c r="BU7" s="72">
        <f t="shared" si="40"/>
        <v>0.17740293169848842</v>
      </c>
      <c r="BV7" s="116"/>
      <c r="BW7" s="115"/>
      <c r="BX7" s="49">
        <v>6.0769230769230766</v>
      </c>
      <c r="BY7" s="49">
        <v>6.0769230769230766</v>
      </c>
      <c r="BZ7" s="49">
        <v>3.4615384615384617</v>
      </c>
      <c r="CA7" s="49">
        <v>3.3076923076923075</v>
      </c>
      <c r="CB7" s="49">
        <v>6.1538461538461542</v>
      </c>
      <c r="CC7" s="49">
        <v>6.1538461538461542</v>
      </c>
      <c r="CD7" s="49">
        <v>2.4615384615384617</v>
      </c>
      <c r="CE7" s="49">
        <v>2.6153846153846154</v>
      </c>
      <c r="CF7" s="118"/>
      <c r="CG7" s="13">
        <f t="shared" si="41"/>
        <v>6.0769230769230766</v>
      </c>
      <c r="CH7" s="13">
        <f t="shared" si="42"/>
        <v>3.3846153846153846</v>
      </c>
      <c r="CI7" s="10">
        <f t="shared" si="43"/>
        <v>2.6923076923076921</v>
      </c>
      <c r="CJ7" s="13">
        <f t="shared" si="44"/>
        <v>6.1538461538461542</v>
      </c>
      <c r="CK7" s="13">
        <f t="shared" si="45"/>
        <v>2.5384615384615383</v>
      </c>
      <c r="CL7" s="10">
        <f t="shared" si="46"/>
        <v>3.6153846153846159</v>
      </c>
      <c r="CM7" s="112"/>
      <c r="CN7" s="49">
        <v>4.083333333333333</v>
      </c>
      <c r="CO7" s="49">
        <v>4.166666666666667</v>
      </c>
      <c r="CP7" s="49">
        <v>3.1666666666666665</v>
      </c>
      <c r="CQ7" s="49">
        <v>3.25</v>
      </c>
      <c r="CR7" s="49"/>
      <c r="CS7" s="12">
        <f t="shared" si="47"/>
        <v>4.125</v>
      </c>
      <c r="CT7" s="12">
        <f t="shared" si="48"/>
        <v>3.208333333333333</v>
      </c>
      <c r="CU7" s="11">
        <f t="shared" si="49"/>
        <v>0.91666666666666696</v>
      </c>
      <c r="CV7" s="112"/>
      <c r="CW7" s="113">
        <f t="shared" si="13"/>
        <v>0</v>
      </c>
      <c r="CX7" s="113">
        <f t="shared" si="13"/>
        <v>0</v>
      </c>
      <c r="CY7" s="121">
        <f t="shared" si="14"/>
        <v>0</v>
      </c>
      <c r="CZ7" s="113">
        <f t="shared" si="15"/>
        <v>0</v>
      </c>
      <c r="DA7" s="113">
        <f t="shared" si="15"/>
        <v>0</v>
      </c>
      <c r="DB7" s="121">
        <f t="shared" si="16"/>
        <v>0</v>
      </c>
      <c r="DC7" s="122">
        <f t="shared" si="17"/>
        <v>0</v>
      </c>
      <c r="DD7" s="113">
        <f t="shared" si="18"/>
        <v>0</v>
      </c>
      <c r="DE7" s="113">
        <f t="shared" si="18"/>
        <v>0</v>
      </c>
      <c r="DF7" s="113">
        <f t="shared" si="18"/>
        <v>0</v>
      </c>
      <c r="DG7" s="113">
        <f t="shared" si="18"/>
        <v>0</v>
      </c>
      <c r="DH7" s="121">
        <f t="shared" si="19"/>
        <v>0</v>
      </c>
      <c r="DI7" s="113">
        <f t="shared" si="20"/>
        <v>0</v>
      </c>
      <c r="DJ7" s="113">
        <f t="shared" si="20"/>
        <v>0</v>
      </c>
      <c r="DK7" s="113">
        <f t="shared" si="20"/>
        <v>0</v>
      </c>
      <c r="DL7" s="113">
        <f t="shared" si="20"/>
        <v>0</v>
      </c>
      <c r="DM7" s="120">
        <f t="shared" si="21"/>
        <v>0</v>
      </c>
      <c r="DN7" s="123">
        <f t="shared" si="22"/>
        <v>0</v>
      </c>
      <c r="DO7" s="112"/>
      <c r="DP7" s="39">
        <f t="shared" si="50"/>
        <v>0</v>
      </c>
      <c r="DQ7" s="7">
        <f t="shared" si="51"/>
        <v>0</v>
      </c>
      <c r="DR7" s="7">
        <f t="shared" si="52"/>
        <v>0</v>
      </c>
      <c r="DS7" s="7">
        <f t="shared" si="53"/>
        <v>0</v>
      </c>
      <c r="DT7" s="7">
        <f t="shared" si="54"/>
        <v>0</v>
      </c>
      <c r="DU7" s="7">
        <f t="shared" si="55"/>
        <v>0</v>
      </c>
      <c r="DV7" s="7">
        <f t="shared" si="56"/>
        <v>0</v>
      </c>
      <c r="DW7" s="7">
        <f t="shared" si="57"/>
        <v>0</v>
      </c>
      <c r="DX7" s="7">
        <f t="shared" si="58"/>
        <v>0</v>
      </c>
      <c r="DY7" s="7">
        <f t="shared" si="59"/>
        <v>0</v>
      </c>
      <c r="DZ7" s="7">
        <f t="shared" si="60"/>
        <v>0</v>
      </c>
      <c r="EA7" s="7">
        <f t="shared" si="61"/>
        <v>0</v>
      </c>
      <c r="EC7" s="249">
        <v>20</v>
      </c>
      <c r="ED7" s="249">
        <v>0</v>
      </c>
      <c r="EE7" s="249">
        <v>0</v>
      </c>
      <c r="EF7" s="249">
        <v>0</v>
      </c>
      <c r="EG7" s="249">
        <v>0</v>
      </c>
      <c r="EH7" s="249">
        <v>20</v>
      </c>
      <c r="EI7" s="249">
        <v>0</v>
      </c>
      <c r="EJ7" s="249">
        <v>0</v>
      </c>
      <c r="EK7" s="249">
        <v>0</v>
      </c>
      <c r="EL7" s="249">
        <v>0</v>
      </c>
      <c r="EM7" s="249"/>
      <c r="EN7" s="249">
        <v>20</v>
      </c>
      <c r="EO7" s="249">
        <v>0</v>
      </c>
      <c r="EP7" s="249">
        <v>0</v>
      </c>
      <c r="EQ7" s="249">
        <v>20</v>
      </c>
      <c r="ER7" s="249">
        <v>0</v>
      </c>
      <c r="ES7" s="252">
        <v>0</v>
      </c>
      <c r="ET7" s="249">
        <v>20</v>
      </c>
      <c r="EU7" s="249">
        <v>0</v>
      </c>
      <c r="EV7" s="249">
        <v>0</v>
      </c>
      <c r="EW7" s="249">
        <v>20</v>
      </c>
      <c r="EX7" s="249">
        <v>0</v>
      </c>
      <c r="EY7" s="249">
        <v>0</v>
      </c>
      <c r="EZ7" s="249"/>
      <c r="FA7" s="249">
        <v>20</v>
      </c>
      <c r="FB7" s="251">
        <v>0</v>
      </c>
      <c r="FC7" s="251">
        <v>0</v>
      </c>
      <c r="FD7" s="249">
        <v>20</v>
      </c>
      <c r="FE7" s="252">
        <v>0</v>
      </c>
      <c r="FF7" s="252">
        <v>0</v>
      </c>
      <c r="FG7" s="252">
        <v>20</v>
      </c>
      <c r="FH7" s="252">
        <v>0</v>
      </c>
      <c r="FI7" s="252">
        <v>0</v>
      </c>
      <c r="FJ7" s="252">
        <v>20</v>
      </c>
      <c r="FK7" s="252">
        <v>0</v>
      </c>
      <c r="FL7" s="252">
        <v>0</v>
      </c>
    </row>
    <row r="8" spans="1:168" s="3" customFormat="1">
      <c r="A8" s="3">
        <v>8</v>
      </c>
      <c r="B8" s="18" t="s">
        <v>597</v>
      </c>
      <c r="C8" s="18" t="s">
        <v>577</v>
      </c>
      <c r="D8" s="18" t="s">
        <v>394</v>
      </c>
      <c r="E8" s="18" t="s">
        <v>392</v>
      </c>
      <c r="F8" s="18" t="s">
        <v>393</v>
      </c>
      <c r="G8" s="83" t="s">
        <v>142</v>
      </c>
      <c r="H8" s="83" t="s">
        <v>102</v>
      </c>
      <c r="I8" s="83" t="s">
        <v>103</v>
      </c>
      <c r="J8" s="25" t="s">
        <v>379</v>
      </c>
      <c r="K8" s="25">
        <v>6</v>
      </c>
      <c r="L8" s="3">
        <v>6</v>
      </c>
      <c r="M8" s="3">
        <v>4</v>
      </c>
      <c r="N8" s="3">
        <v>5</v>
      </c>
      <c r="O8" s="3">
        <f t="shared" si="0"/>
        <v>6</v>
      </c>
      <c r="P8" s="3">
        <f t="shared" si="1"/>
        <v>5</v>
      </c>
      <c r="Q8" s="3">
        <f t="shared" si="2"/>
        <v>6</v>
      </c>
      <c r="S8" s="3">
        <f t="shared" si="35"/>
        <v>0</v>
      </c>
      <c r="U8" s="3">
        <v>4.5</v>
      </c>
      <c r="V8" s="3">
        <f t="shared" si="3"/>
        <v>5.5</v>
      </c>
      <c r="W8" s="19">
        <f t="shared" si="36"/>
        <v>-1</v>
      </c>
      <c r="X8" s="1"/>
      <c r="Y8" s="24">
        <v>6</v>
      </c>
      <c r="Z8" s="5">
        <v>5</v>
      </c>
      <c r="AA8" s="5">
        <v>5</v>
      </c>
      <c r="AB8" s="3">
        <v>6</v>
      </c>
      <c r="AC8">
        <v>5</v>
      </c>
      <c r="AD8" s="3">
        <v>5</v>
      </c>
      <c r="AE8" s="3">
        <v>6</v>
      </c>
      <c r="AG8" s="3">
        <f t="shared" si="37"/>
        <v>0</v>
      </c>
      <c r="AI8" s="3">
        <v>5.5</v>
      </c>
      <c r="AJ8" s="18">
        <f t="shared" si="4"/>
        <v>5.5</v>
      </c>
      <c r="AK8" s="19">
        <f t="shared" si="5"/>
        <v>0</v>
      </c>
      <c r="AL8" s="1"/>
      <c r="AM8" s="25">
        <v>2</v>
      </c>
      <c r="AN8" s="3">
        <v>2</v>
      </c>
      <c r="AO8" s="3">
        <v>2</v>
      </c>
      <c r="AP8" s="3">
        <v>2</v>
      </c>
      <c r="AQ8" s="3">
        <v>2</v>
      </c>
      <c r="AR8" s="3">
        <v>2</v>
      </c>
      <c r="AT8" s="3">
        <f t="shared" si="6"/>
        <v>0</v>
      </c>
      <c r="AV8" s="3">
        <v>2</v>
      </c>
      <c r="AW8" s="18">
        <f t="shared" si="7"/>
        <v>2</v>
      </c>
      <c r="AX8" s="19">
        <f t="shared" si="8"/>
        <v>0</v>
      </c>
      <c r="AY8" s="1"/>
      <c r="AZ8" s="36">
        <v>25.627450980392158</v>
      </c>
      <c r="BA8" s="20">
        <v>14.96078431372549</v>
      </c>
      <c r="BB8" s="20">
        <v>3.8823529411764706</v>
      </c>
      <c r="BC8" s="20">
        <v>2.4313725490196076</v>
      </c>
      <c r="BD8" s="20">
        <v>2.6666666666666665</v>
      </c>
      <c r="BE8" s="126">
        <v>3.8823529411764706</v>
      </c>
      <c r="BF8" s="126">
        <v>14.019607843137255</v>
      </c>
      <c r="BG8" s="126">
        <v>9.3333333333333339</v>
      </c>
      <c r="BI8" s="36">
        <v>1.4253295938465464</v>
      </c>
      <c r="BJ8" s="20">
        <v>1.2030542287912649</v>
      </c>
      <c r="BK8" s="20">
        <v>0.68862917099779997</v>
      </c>
      <c r="BL8" s="20">
        <v>0.53546787258835804</v>
      </c>
      <c r="BM8" s="20">
        <v>0.56427143043856254</v>
      </c>
      <c r="BN8" s="20">
        <f t="shared" si="9"/>
        <v>0.68862917099779997</v>
      </c>
      <c r="BO8" s="20">
        <f t="shared" si="10"/>
        <v>1.1766585935346676</v>
      </c>
      <c r="BP8" s="20">
        <f t="shared" si="11"/>
        <v>1.0142404391146103</v>
      </c>
      <c r="BQ8" s="20"/>
      <c r="BR8" s="20">
        <f t="shared" si="12"/>
        <v>0</v>
      </c>
      <c r="BS8" s="20">
        <f t="shared" si="38"/>
        <v>0.78519021292890112</v>
      </c>
      <c r="BT8" s="20">
        <f t="shared" si="39"/>
        <v>1.386551419742625</v>
      </c>
      <c r="BU8" s="72">
        <f t="shared" si="40"/>
        <v>-0.60136120681372385</v>
      </c>
      <c r="BV8" s="9"/>
      <c r="BW8" s="43"/>
      <c r="BX8" s="49">
        <v>5.6923076923076925</v>
      </c>
      <c r="BY8" s="49">
        <v>5.8461538461538458</v>
      </c>
      <c r="BZ8" s="49">
        <v>2</v>
      </c>
      <c r="CA8" s="49">
        <v>1.3846153846153846</v>
      </c>
      <c r="CB8" s="49">
        <v>5.9230769230769234</v>
      </c>
      <c r="CC8" s="49">
        <v>6.1538461538461542</v>
      </c>
      <c r="CD8" s="49">
        <v>1.7692307692307692</v>
      </c>
      <c r="CE8" s="49">
        <v>1.9230769230769231</v>
      </c>
      <c r="CF8" s="6"/>
      <c r="CG8" s="13">
        <f t="shared" si="41"/>
        <v>5.7692307692307692</v>
      </c>
      <c r="CH8" s="13">
        <f t="shared" si="42"/>
        <v>1.6923076923076923</v>
      </c>
      <c r="CI8" s="10">
        <f t="shared" si="43"/>
        <v>4.0769230769230766</v>
      </c>
      <c r="CJ8" s="13">
        <f t="shared" si="44"/>
        <v>6.0384615384615383</v>
      </c>
      <c r="CK8" s="13">
        <f t="shared" si="45"/>
        <v>1.8461538461538463</v>
      </c>
      <c r="CL8" s="10">
        <f t="shared" si="46"/>
        <v>4.1923076923076916</v>
      </c>
      <c r="CM8" s="1"/>
      <c r="CN8" s="49">
        <v>4.333333333333333</v>
      </c>
      <c r="CO8" s="49">
        <v>3.75</v>
      </c>
      <c r="CP8" s="49">
        <v>2.5</v>
      </c>
      <c r="CQ8" s="49">
        <v>3.1818181818181817</v>
      </c>
      <c r="CR8" s="49"/>
      <c r="CS8" s="12">
        <f t="shared" si="47"/>
        <v>4.0416666666666661</v>
      </c>
      <c r="CT8" s="12">
        <f t="shared" si="48"/>
        <v>2.8409090909090908</v>
      </c>
      <c r="CU8" s="11">
        <f t="shared" si="49"/>
        <v>1.2007575757575752</v>
      </c>
      <c r="CV8" s="1"/>
      <c r="CW8" s="36">
        <f t="shared" si="13"/>
        <v>0.31756042929152134</v>
      </c>
      <c r="CX8" s="36">
        <f t="shared" si="13"/>
        <v>0.45102681179626242</v>
      </c>
      <c r="CY8" s="75">
        <f t="shared" si="14"/>
        <v>0.38429362054389188</v>
      </c>
      <c r="CZ8" s="36">
        <f t="shared" si="15"/>
        <v>0</v>
      </c>
      <c r="DA8" s="36">
        <f t="shared" si="15"/>
        <v>0</v>
      </c>
      <c r="DB8" s="75">
        <f t="shared" si="16"/>
        <v>0</v>
      </c>
      <c r="DC8" s="78">
        <f t="shared" si="17"/>
        <v>0.38429362054389188</v>
      </c>
      <c r="DD8" s="36">
        <f t="shared" si="18"/>
        <v>0</v>
      </c>
      <c r="DE8" s="36">
        <f t="shared" si="18"/>
        <v>0</v>
      </c>
      <c r="DF8" s="36">
        <f t="shared" si="18"/>
        <v>0</v>
      </c>
      <c r="DG8" s="36">
        <f t="shared" si="18"/>
        <v>0</v>
      </c>
      <c r="DH8" s="75">
        <f t="shared" si="19"/>
        <v>0</v>
      </c>
      <c r="DI8" s="36">
        <f t="shared" si="20"/>
        <v>0</v>
      </c>
      <c r="DJ8" s="36">
        <f t="shared" si="20"/>
        <v>0</v>
      </c>
      <c r="DK8" s="36">
        <f t="shared" si="20"/>
        <v>0</v>
      </c>
      <c r="DL8" s="36">
        <f t="shared" si="20"/>
        <v>0</v>
      </c>
      <c r="DM8" s="11">
        <f t="shared" si="21"/>
        <v>0</v>
      </c>
      <c r="DN8" s="81">
        <f t="shared" si="22"/>
        <v>0</v>
      </c>
      <c r="DO8" s="1"/>
      <c r="DP8" s="39">
        <f t="shared" si="50"/>
        <v>2.5</v>
      </c>
      <c r="DQ8" s="7">
        <f t="shared" si="51"/>
        <v>5</v>
      </c>
      <c r="DR8" s="7">
        <f t="shared" si="52"/>
        <v>0</v>
      </c>
      <c r="DS8" s="7">
        <f t="shared" si="53"/>
        <v>0</v>
      </c>
      <c r="DT8" s="7">
        <f t="shared" si="54"/>
        <v>0</v>
      </c>
      <c r="DU8" s="7">
        <f t="shared" si="55"/>
        <v>0</v>
      </c>
      <c r="DV8" s="7">
        <f t="shared" si="56"/>
        <v>0</v>
      </c>
      <c r="DW8" s="7">
        <f t="shared" si="57"/>
        <v>0</v>
      </c>
      <c r="DX8" s="7">
        <f t="shared" si="58"/>
        <v>0</v>
      </c>
      <c r="DY8" s="7">
        <f t="shared" si="59"/>
        <v>0</v>
      </c>
      <c r="DZ8" s="7">
        <f t="shared" si="60"/>
        <v>0</v>
      </c>
      <c r="EA8" s="7">
        <f t="shared" si="61"/>
        <v>0</v>
      </c>
      <c r="EC8" s="249">
        <v>20</v>
      </c>
      <c r="ED8" s="249">
        <v>1</v>
      </c>
      <c r="EE8" s="249">
        <v>1</v>
      </c>
      <c r="EF8" s="249">
        <v>0</v>
      </c>
      <c r="EG8" s="249">
        <v>0</v>
      </c>
      <c r="EH8" s="249">
        <v>20</v>
      </c>
      <c r="EI8" s="249">
        <v>0</v>
      </c>
      <c r="EJ8" s="249">
        <v>1</v>
      </c>
      <c r="EK8" s="249">
        <v>0</v>
      </c>
      <c r="EL8" s="249">
        <v>0</v>
      </c>
      <c r="EM8" s="249"/>
      <c r="EN8" s="249">
        <v>20</v>
      </c>
      <c r="EO8" s="249">
        <v>0</v>
      </c>
      <c r="EP8" s="249">
        <v>0</v>
      </c>
      <c r="EQ8" s="249">
        <v>20</v>
      </c>
      <c r="ER8" s="249">
        <v>0</v>
      </c>
      <c r="ES8" s="252">
        <v>0</v>
      </c>
      <c r="ET8" s="249">
        <v>20</v>
      </c>
      <c r="EU8" s="249">
        <v>0</v>
      </c>
      <c r="EV8" s="249">
        <v>0</v>
      </c>
      <c r="EW8" s="249">
        <v>20</v>
      </c>
      <c r="EX8" s="249">
        <v>0</v>
      </c>
      <c r="EY8" s="249">
        <v>0</v>
      </c>
      <c r="EZ8" s="249"/>
      <c r="FA8" s="249">
        <v>20</v>
      </c>
      <c r="FB8" s="251">
        <v>0</v>
      </c>
      <c r="FC8" s="251">
        <v>0</v>
      </c>
      <c r="FD8" s="249">
        <v>20</v>
      </c>
      <c r="FE8" s="252">
        <v>0</v>
      </c>
      <c r="FF8" s="252">
        <v>0</v>
      </c>
      <c r="FG8" s="252">
        <v>20</v>
      </c>
      <c r="FH8" s="252">
        <v>0</v>
      </c>
      <c r="FI8" s="252">
        <v>0</v>
      </c>
      <c r="FJ8" s="252">
        <v>20</v>
      </c>
      <c r="FK8" s="252">
        <v>0</v>
      </c>
      <c r="FL8" s="252">
        <v>0</v>
      </c>
    </row>
    <row r="9" spans="1:168" s="4" customFormat="1">
      <c r="A9" s="3">
        <v>19</v>
      </c>
      <c r="B9" s="21" t="s">
        <v>72</v>
      </c>
      <c r="C9" s="21" t="s">
        <v>576</v>
      </c>
      <c r="D9" s="21" t="s">
        <v>438</v>
      </c>
      <c r="E9" s="21" t="s">
        <v>73</v>
      </c>
      <c r="F9" s="21" t="s">
        <v>74</v>
      </c>
      <c r="G9" s="85" t="s">
        <v>584</v>
      </c>
      <c r="H9" s="85" t="s">
        <v>60</v>
      </c>
      <c r="I9" s="85" t="s">
        <v>31</v>
      </c>
      <c r="J9" s="26" t="s">
        <v>379</v>
      </c>
      <c r="K9" s="26">
        <v>2</v>
      </c>
      <c r="L9" s="4">
        <v>8</v>
      </c>
      <c r="M9" s="4">
        <v>6</v>
      </c>
      <c r="N9" s="4">
        <v>7</v>
      </c>
      <c r="O9" s="3">
        <f t="shared" si="0"/>
        <v>8</v>
      </c>
      <c r="P9" s="3">
        <f t="shared" si="1"/>
        <v>7</v>
      </c>
      <c r="Q9" s="3">
        <f t="shared" si="2"/>
        <v>8</v>
      </c>
      <c r="R9" s="3"/>
      <c r="S9" s="3">
        <f t="shared" si="35"/>
        <v>0</v>
      </c>
      <c r="T9" s="3"/>
      <c r="U9" s="3">
        <v>6.5</v>
      </c>
      <c r="V9" s="3">
        <f t="shared" si="3"/>
        <v>7.5</v>
      </c>
      <c r="W9" s="19">
        <f t="shared" si="36"/>
        <v>-1</v>
      </c>
      <c r="X9" s="2"/>
      <c r="Y9" s="24">
        <v>3</v>
      </c>
      <c r="Z9" s="5">
        <v>8</v>
      </c>
      <c r="AA9" s="5">
        <v>6</v>
      </c>
      <c r="AB9" s="3">
        <v>7</v>
      </c>
      <c r="AC9">
        <v>8</v>
      </c>
      <c r="AD9" s="3">
        <v>8</v>
      </c>
      <c r="AE9" s="3">
        <v>9</v>
      </c>
      <c r="AG9" s="3">
        <f t="shared" si="37"/>
        <v>0</v>
      </c>
      <c r="AH9" s="3"/>
      <c r="AI9" s="3">
        <v>6.5</v>
      </c>
      <c r="AJ9" s="18">
        <f t="shared" si="4"/>
        <v>8.5</v>
      </c>
      <c r="AK9" s="19">
        <f t="shared" si="5"/>
        <v>-2</v>
      </c>
      <c r="AL9" s="2"/>
      <c r="AM9" s="26">
        <v>3</v>
      </c>
      <c r="AN9" s="4">
        <v>3</v>
      </c>
      <c r="AO9" s="3">
        <v>2</v>
      </c>
      <c r="AP9" s="3">
        <v>3</v>
      </c>
      <c r="AQ9" s="3">
        <v>2</v>
      </c>
      <c r="AR9" s="3">
        <v>2</v>
      </c>
      <c r="AT9" s="3">
        <f t="shared" si="6"/>
        <v>0</v>
      </c>
      <c r="AU9" s="3"/>
      <c r="AV9" s="3">
        <v>2.5</v>
      </c>
      <c r="AW9" s="18">
        <f t="shared" si="7"/>
        <v>2</v>
      </c>
      <c r="AX9" s="19">
        <f t="shared" si="8"/>
        <v>0.5</v>
      </c>
      <c r="AY9" s="2"/>
      <c r="AZ9" s="37">
        <v>9.6666666666666661</v>
      </c>
      <c r="BA9" s="22">
        <v>1212.8431372549019</v>
      </c>
      <c r="BB9" s="22">
        <v>3.1372549019607843</v>
      </c>
      <c r="BC9" s="22">
        <v>1</v>
      </c>
      <c r="BD9" s="22">
        <v>0.33333333333333331</v>
      </c>
      <c r="BE9" s="126">
        <v>3.1372549019607843</v>
      </c>
      <c r="BF9" s="126">
        <v>0.86274509803921573</v>
      </c>
      <c r="BG9" s="126">
        <v>3.9215686274509803E-2</v>
      </c>
      <c r="BI9" s="37">
        <v>1.0280287236002434</v>
      </c>
      <c r="BJ9" s="22">
        <v>3.0841625672777613</v>
      </c>
      <c r="BK9" s="22">
        <v>0.61671227919975624</v>
      </c>
      <c r="BL9" s="22">
        <v>0.3010299956639812</v>
      </c>
      <c r="BM9" s="22">
        <v>0.12493873660829993</v>
      </c>
      <c r="BN9" s="20">
        <f t="shared" si="9"/>
        <v>0.61671227919975624</v>
      </c>
      <c r="BO9" s="20">
        <f t="shared" si="10"/>
        <v>0.2701534291909114</v>
      </c>
      <c r="BP9" s="20">
        <f t="shared" si="11"/>
        <v>1.6705693502852715E-2</v>
      </c>
      <c r="BQ9" s="22"/>
      <c r="BR9" s="20">
        <f t="shared" si="12"/>
        <v>0</v>
      </c>
      <c r="BS9" s="20">
        <f t="shared" si="38"/>
        <v>0.36797678529459432</v>
      </c>
      <c r="BT9" s="20">
        <f t="shared" si="39"/>
        <v>0.27920155816830844</v>
      </c>
      <c r="BU9" s="72">
        <f t="shared" si="40"/>
        <v>8.8775227126285883E-2</v>
      </c>
      <c r="BV9" s="8"/>
      <c r="BW9" s="42"/>
      <c r="BX9" s="49">
        <v>6.4615384615384617</v>
      </c>
      <c r="BY9" s="49">
        <v>6.615384615384615</v>
      </c>
      <c r="BZ9" s="49">
        <v>5</v>
      </c>
      <c r="CA9" s="49">
        <v>5.0769230769230766</v>
      </c>
      <c r="CB9" s="49">
        <v>6.4615384615384617</v>
      </c>
      <c r="CC9" s="49">
        <v>6.7692307692307692</v>
      </c>
      <c r="CD9" s="49">
        <v>4.615384615384615</v>
      </c>
      <c r="CE9" s="49">
        <v>5.1538461538461542</v>
      </c>
      <c r="CF9" s="6"/>
      <c r="CG9" s="13">
        <f t="shared" si="41"/>
        <v>6.5384615384615383</v>
      </c>
      <c r="CH9" s="13">
        <f t="shared" si="42"/>
        <v>5.0384615384615383</v>
      </c>
      <c r="CI9" s="10">
        <f t="shared" si="43"/>
        <v>1.5</v>
      </c>
      <c r="CJ9" s="13">
        <f t="shared" si="44"/>
        <v>6.615384615384615</v>
      </c>
      <c r="CK9" s="13">
        <f t="shared" si="45"/>
        <v>4.884615384615385</v>
      </c>
      <c r="CL9" s="10">
        <f t="shared" si="46"/>
        <v>1.7307692307692299</v>
      </c>
      <c r="CM9" s="2"/>
      <c r="CN9" s="49">
        <v>4.416666666666667</v>
      </c>
      <c r="CO9" s="49">
        <v>4</v>
      </c>
      <c r="CP9" s="49">
        <v>3.6363636363636362</v>
      </c>
      <c r="CQ9" s="49">
        <v>2.8333333333333335</v>
      </c>
      <c r="CR9" s="49"/>
      <c r="CS9" s="12">
        <f t="shared" si="47"/>
        <v>4.2083333333333339</v>
      </c>
      <c r="CT9" s="12">
        <f t="shared" si="48"/>
        <v>3.2348484848484849</v>
      </c>
      <c r="CU9" s="11">
        <f t="shared" si="49"/>
        <v>0.97348484848484906</v>
      </c>
      <c r="CV9" s="1"/>
      <c r="CW9" s="73">
        <f t="shared" si="13"/>
        <v>0</v>
      </c>
      <c r="CX9" s="73">
        <f t="shared" si="13"/>
        <v>0</v>
      </c>
      <c r="CY9" s="75">
        <f t="shared" si="14"/>
        <v>0</v>
      </c>
      <c r="CZ9" s="73">
        <f t="shared" si="15"/>
        <v>0</v>
      </c>
      <c r="DA9" s="73">
        <f t="shared" si="15"/>
        <v>0</v>
      </c>
      <c r="DB9" s="75">
        <f t="shared" si="16"/>
        <v>0</v>
      </c>
      <c r="DC9" s="78">
        <f t="shared" si="17"/>
        <v>0</v>
      </c>
      <c r="DD9" s="73">
        <f t="shared" si="18"/>
        <v>1.1592794807274085</v>
      </c>
      <c r="DE9" s="73">
        <f t="shared" si="18"/>
        <v>0</v>
      </c>
      <c r="DF9" s="73">
        <f t="shared" si="18"/>
        <v>1.0471975511965979</v>
      </c>
      <c r="DG9" s="73">
        <f t="shared" si="18"/>
        <v>0.72273424781341566</v>
      </c>
      <c r="DH9" s="75">
        <f t="shared" si="19"/>
        <v>0.73230281993435542</v>
      </c>
      <c r="DI9" s="73">
        <f t="shared" si="20"/>
        <v>0</v>
      </c>
      <c r="DJ9" s="73">
        <f t="shared" si="20"/>
        <v>0</v>
      </c>
      <c r="DK9" s="73">
        <f t="shared" si="20"/>
        <v>0</v>
      </c>
      <c r="DL9" s="73">
        <f t="shared" si="20"/>
        <v>0</v>
      </c>
      <c r="DM9" s="11">
        <f t="shared" si="21"/>
        <v>0</v>
      </c>
      <c r="DN9" s="81">
        <f t="shared" si="22"/>
        <v>0.73230281993435542</v>
      </c>
      <c r="DO9" s="1"/>
      <c r="DP9" s="39">
        <f t="shared" si="50"/>
        <v>0</v>
      </c>
      <c r="DQ9" s="7">
        <f t="shared" si="51"/>
        <v>0</v>
      </c>
      <c r="DR9" s="7">
        <f t="shared" si="52"/>
        <v>0</v>
      </c>
      <c r="DS9" s="7">
        <f t="shared" si="53"/>
        <v>0</v>
      </c>
      <c r="DT9" s="7">
        <f t="shared" si="54"/>
        <v>30</v>
      </c>
      <c r="DU9" s="7">
        <f t="shared" si="55"/>
        <v>0</v>
      </c>
      <c r="DV9" s="7">
        <f t="shared" si="56"/>
        <v>25</v>
      </c>
      <c r="DW9" s="7">
        <f t="shared" si="57"/>
        <v>12.5</v>
      </c>
      <c r="DX9" s="7">
        <f t="shared" si="58"/>
        <v>0</v>
      </c>
      <c r="DY9" s="7">
        <f t="shared" si="59"/>
        <v>0</v>
      </c>
      <c r="DZ9" s="7">
        <f t="shared" si="60"/>
        <v>0</v>
      </c>
      <c r="EA9" s="7">
        <f t="shared" si="61"/>
        <v>0</v>
      </c>
      <c r="EC9" s="249">
        <v>20</v>
      </c>
      <c r="ED9" s="249">
        <v>0</v>
      </c>
      <c r="EE9" s="249">
        <v>0</v>
      </c>
      <c r="EF9" s="249">
        <v>0</v>
      </c>
      <c r="EG9" s="249">
        <v>0</v>
      </c>
      <c r="EH9" s="249">
        <v>20</v>
      </c>
      <c r="EI9" s="249">
        <v>0</v>
      </c>
      <c r="EJ9" s="249">
        <v>0</v>
      </c>
      <c r="EK9" s="249">
        <v>0</v>
      </c>
      <c r="EL9" s="249">
        <v>0</v>
      </c>
      <c r="EM9" s="249"/>
      <c r="EN9" s="249">
        <v>20</v>
      </c>
      <c r="EO9" s="249">
        <v>8</v>
      </c>
      <c r="EP9" s="249">
        <v>0</v>
      </c>
      <c r="EQ9" s="249">
        <v>20</v>
      </c>
      <c r="ER9" s="249">
        <v>4</v>
      </c>
      <c r="ES9" s="252">
        <v>0</v>
      </c>
      <c r="ET9" s="249">
        <v>20</v>
      </c>
      <c r="EU9" s="249">
        <v>7</v>
      </c>
      <c r="EV9" s="249">
        <v>4</v>
      </c>
      <c r="EW9" s="249">
        <v>20</v>
      </c>
      <c r="EX9" s="249">
        <v>3</v>
      </c>
      <c r="EY9" s="249">
        <v>1</v>
      </c>
      <c r="EZ9" s="249"/>
      <c r="FA9" s="249">
        <v>20</v>
      </c>
      <c r="FB9" s="251">
        <v>0</v>
      </c>
      <c r="FC9" s="251">
        <v>0</v>
      </c>
      <c r="FD9" s="249">
        <v>20</v>
      </c>
      <c r="FE9" s="252">
        <v>0</v>
      </c>
      <c r="FF9" s="252">
        <v>0</v>
      </c>
      <c r="FG9" s="252">
        <v>20</v>
      </c>
      <c r="FH9" s="252">
        <v>0</v>
      </c>
      <c r="FI9" s="252">
        <v>0</v>
      </c>
      <c r="FJ9" s="252">
        <v>20</v>
      </c>
      <c r="FK9" s="252">
        <v>0</v>
      </c>
      <c r="FL9" s="252">
        <v>0</v>
      </c>
    </row>
    <row r="10" spans="1:168" s="4" customFormat="1">
      <c r="A10" s="4">
        <v>39</v>
      </c>
      <c r="B10" s="21" t="s">
        <v>361</v>
      </c>
      <c r="C10" s="21" t="s">
        <v>500</v>
      </c>
      <c r="D10" s="21" t="s">
        <v>520</v>
      </c>
      <c r="E10" s="21" t="s">
        <v>521</v>
      </c>
      <c r="F10" s="21" t="s">
        <v>362</v>
      </c>
      <c r="G10" s="83" t="s">
        <v>0</v>
      </c>
      <c r="H10" s="83" t="s">
        <v>582</v>
      </c>
      <c r="I10" s="83" t="s">
        <v>583</v>
      </c>
      <c r="J10" s="25" t="s">
        <v>379</v>
      </c>
      <c r="K10" s="26">
        <v>5</v>
      </c>
      <c r="L10" s="4">
        <v>9</v>
      </c>
      <c r="M10" s="4">
        <v>4</v>
      </c>
      <c r="N10" s="4">
        <v>5</v>
      </c>
      <c r="O10" s="3">
        <f t="shared" si="0"/>
        <v>7</v>
      </c>
      <c r="P10" s="3">
        <f t="shared" si="1"/>
        <v>8</v>
      </c>
      <c r="Q10" s="3">
        <f t="shared" si="2"/>
        <v>9</v>
      </c>
      <c r="R10" s="3"/>
      <c r="S10" s="3">
        <f t="shared" si="35"/>
        <v>2</v>
      </c>
      <c r="T10" s="3"/>
      <c r="U10" s="3">
        <v>4.5</v>
      </c>
      <c r="V10" s="3">
        <f t="shared" si="3"/>
        <v>8.5</v>
      </c>
      <c r="W10" s="19">
        <f t="shared" si="36"/>
        <v>-4</v>
      </c>
      <c r="X10" s="2"/>
      <c r="Y10" s="24">
        <v>4</v>
      </c>
      <c r="Z10" s="5">
        <v>6</v>
      </c>
      <c r="AA10" s="5">
        <v>3</v>
      </c>
      <c r="AB10" s="3">
        <v>4</v>
      </c>
      <c r="AC10">
        <v>7</v>
      </c>
      <c r="AD10" s="3">
        <v>6</v>
      </c>
      <c r="AE10" s="3">
        <v>7</v>
      </c>
      <c r="AG10" s="3">
        <f t="shared" si="37"/>
        <v>-1</v>
      </c>
      <c r="AH10" s="3"/>
      <c r="AI10" s="3">
        <v>3.5</v>
      </c>
      <c r="AJ10" s="18">
        <f t="shared" si="4"/>
        <v>6.5</v>
      </c>
      <c r="AK10" s="19">
        <f t="shared" si="5"/>
        <v>-3</v>
      </c>
      <c r="AL10" s="2"/>
      <c r="AM10" s="26">
        <v>2</v>
      </c>
      <c r="AN10" s="4">
        <v>1</v>
      </c>
      <c r="AO10" s="3">
        <v>1</v>
      </c>
      <c r="AP10" s="3">
        <v>2</v>
      </c>
      <c r="AQ10" s="3">
        <v>2</v>
      </c>
      <c r="AR10" s="3">
        <v>2</v>
      </c>
      <c r="AT10" s="3">
        <f t="shared" si="6"/>
        <v>0</v>
      </c>
      <c r="AU10" s="3"/>
      <c r="AV10" s="3">
        <v>1</v>
      </c>
      <c r="AW10" s="18">
        <f t="shared" si="7"/>
        <v>2</v>
      </c>
      <c r="AX10" s="19">
        <f t="shared" si="8"/>
        <v>-1</v>
      </c>
      <c r="AY10" s="2"/>
      <c r="AZ10" s="37">
        <v>85.843137254901961</v>
      </c>
      <c r="BA10" s="22">
        <v>59.137254901960787</v>
      </c>
      <c r="BB10" s="22">
        <v>1.392156862745098</v>
      </c>
      <c r="BC10" s="22">
        <v>0.47058823529411764</v>
      </c>
      <c r="BD10" s="22">
        <v>5.8823529411764705E-2</v>
      </c>
      <c r="BE10" s="126">
        <v>2.1372549019607843</v>
      </c>
      <c r="BF10" s="126">
        <v>24.313725490196077</v>
      </c>
      <c r="BG10" s="126">
        <v>11.274509803921569</v>
      </c>
      <c r="BI10" s="37">
        <v>1.9387355041868224</v>
      </c>
      <c r="BJ10" s="22">
        <v>1.7791435998845491</v>
      </c>
      <c r="BK10" s="22">
        <v>0.37878965457681185</v>
      </c>
      <c r="BL10" s="22">
        <v>0.16749108729376372</v>
      </c>
      <c r="BM10" s="22">
        <v>2.4823583725032145E-2</v>
      </c>
      <c r="BN10" s="20">
        <f t="shared" si="9"/>
        <v>0.49654980655798842</v>
      </c>
      <c r="BO10" s="20">
        <f t="shared" si="10"/>
        <v>1.4033560661684839</v>
      </c>
      <c r="BP10" s="20">
        <f t="shared" si="11"/>
        <v>1.0890041571124933</v>
      </c>
      <c r="BQ10" s="22"/>
      <c r="BR10" s="20">
        <f t="shared" si="12"/>
        <v>-0.11776015198117656</v>
      </c>
      <c r="BS10" s="20">
        <f t="shared" si="38"/>
        <v>0.18452442659254401</v>
      </c>
      <c r="BT10" s="20">
        <f t="shared" si="39"/>
        <v>1.5633414633125446</v>
      </c>
      <c r="BU10" s="72">
        <f t="shared" si="40"/>
        <v>-1.3788170367200006</v>
      </c>
      <c r="BV10" s="8"/>
      <c r="BW10" s="42"/>
      <c r="BX10" s="49">
        <v>5.4615384615384617</v>
      </c>
      <c r="BY10" s="49">
        <v>6.3076923076923075</v>
      </c>
      <c r="BZ10" s="49">
        <v>3.7692307692307692</v>
      </c>
      <c r="CA10" s="49">
        <v>3.6153846153846154</v>
      </c>
      <c r="CB10" s="49">
        <v>6.7692307692307692</v>
      </c>
      <c r="CC10" s="49">
        <v>6.1538461538461542</v>
      </c>
      <c r="CD10" s="49">
        <v>3.1538461538461537</v>
      </c>
      <c r="CE10" s="49">
        <v>2.8461538461538463</v>
      </c>
      <c r="CF10" s="6"/>
      <c r="CG10" s="13">
        <f t="shared" si="41"/>
        <v>5.884615384615385</v>
      </c>
      <c r="CH10" s="13">
        <f t="shared" si="42"/>
        <v>3.6923076923076925</v>
      </c>
      <c r="CI10" s="10">
        <f t="shared" si="43"/>
        <v>2.1923076923076925</v>
      </c>
      <c r="CJ10" s="13">
        <f t="shared" si="44"/>
        <v>6.4615384615384617</v>
      </c>
      <c r="CK10" s="13">
        <f t="shared" si="45"/>
        <v>3</v>
      </c>
      <c r="CL10" s="10">
        <f t="shared" si="46"/>
        <v>3.4615384615384617</v>
      </c>
      <c r="CM10" s="2"/>
      <c r="CN10" s="49">
        <v>4.666666666666667</v>
      </c>
      <c r="CO10" s="49">
        <v>4.0909090909090908</v>
      </c>
      <c r="CP10" s="49">
        <v>2.75</v>
      </c>
      <c r="CQ10" s="49">
        <v>2.75</v>
      </c>
      <c r="CR10" s="49"/>
      <c r="CS10" s="12">
        <f t="shared" si="47"/>
        <v>4.3787878787878789</v>
      </c>
      <c r="CT10" s="12">
        <f t="shared" si="48"/>
        <v>2.75</v>
      </c>
      <c r="CU10" s="11">
        <f t="shared" si="49"/>
        <v>1.6287878787878789</v>
      </c>
      <c r="CV10" s="1"/>
      <c r="CW10" s="73">
        <f t="shared" si="13"/>
        <v>0.64350110879328448</v>
      </c>
      <c r="CX10" s="73">
        <f t="shared" si="13"/>
        <v>0</v>
      </c>
      <c r="CY10" s="75">
        <f t="shared" si="14"/>
        <v>0.32175055439664224</v>
      </c>
      <c r="CZ10" s="73">
        <f t="shared" si="15"/>
        <v>0</v>
      </c>
      <c r="DA10" s="73">
        <f t="shared" si="15"/>
        <v>0</v>
      </c>
      <c r="DB10" s="75">
        <f t="shared" si="16"/>
        <v>0</v>
      </c>
      <c r="DC10" s="78">
        <f t="shared" si="17"/>
        <v>0.32175055439664224</v>
      </c>
      <c r="DD10" s="73">
        <f t="shared" si="18"/>
        <v>1.4202280540182106</v>
      </c>
      <c r="DE10" s="73">
        <f t="shared" si="18"/>
        <v>0</v>
      </c>
      <c r="DF10" s="73">
        <f t="shared" si="18"/>
        <v>1.4202280540182106</v>
      </c>
      <c r="DG10" s="73">
        <f t="shared" si="18"/>
        <v>0.31756042929152134</v>
      </c>
      <c r="DH10" s="75">
        <f t="shared" si="19"/>
        <v>0.78950413433198563</v>
      </c>
      <c r="DI10" s="73">
        <f t="shared" si="20"/>
        <v>0</v>
      </c>
      <c r="DJ10" s="73">
        <f t="shared" si="20"/>
        <v>0</v>
      </c>
      <c r="DK10" s="73">
        <f t="shared" si="20"/>
        <v>0</v>
      </c>
      <c r="DL10" s="73">
        <f t="shared" si="20"/>
        <v>0</v>
      </c>
      <c r="DM10" s="11">
        <f t="shared" si="21"/>
        <v>0</v>
      </c>
      <c r="DN10" s="81">
        <f t="shared" si="22"/>
        <v>0.78950413433198563</v>
      </c>
      <c r="DO10" s="1"/>
      <c r="DP10" s="39">
        <f t="shared" si="50"/>
        <v>10</v>
      </c>
      <c r="DQ10" s="7">
        <f t="shared" si="51"/>
        <v>0</v>
      </c>
      <c r="DR10" s="7">
        <f t="shared" si="52"/>
        <v>0</v>
      </c>
      <c r="DS10" s="7">
        <f t="shared" si="53"/>
        <v>0</v>
      </c>
      <c r="DT10" s="7">
        <f t="shared" si="54"/>
        <v>42.5</v>
      </c>
      <c r="DU10" s="7">
        <f t="shared" si="55"/>
        <v>0</v>
      </c>
      <c r="DV10" s="7">
        <f t="shared" si="56"/>
        <v>42.5</v>
      </c>
      <c r="DW10" s="7">
        <f t="shared" si="57"/>
        <v>2.5</v>
      </c>
      <c r="DX10" s="7">
        <f t="shared" si="58"/>
        <v>0</v>
      </c>
      <c r="DY10" s="7">
        <f t="shared" si="59"/>
        <v>0</v>
      </c>
      <c r="DZ10" s="7">
        <f t="shared" si="60"/>
        <v>0</v>
      </c>
      <c r="EA10" s="7">
        <f t="shared" si="61"/>
        <v>0</v>
      </c>
      <c r="EC10" s="249">
        <v>20</v>
      </c>
      <c r="ED10" s="249">
        <v>1</v>
      </c>
      <c r="EE10" s="249">
        <v>0</v>
      </c>
      <c r="EF10" s="249">
        <v>0</v>
      </c>
      <c r="EG10" s="249">
        <v>0</v>
      </c>
      <c r="EH10" s="249">
        <v>20</v>
      </c>
      <c r="EI10" s="249">
        <v>3</v>
      </c>
      <c r="EJ10" s="249">
        <v>0</v>
      </c>
      <c r="EK10" s="249">
        <v>0</v>
      </c>
      <c r="EL10" s="249">
        <v>0</v>
      </c>
      <c r="EM10" s="249"/>
      <c r="EN10" s="249">
        <v>20</v>
      </c>
      <c r="EO10" s="249">
        <v>14</v>
      </c>
      <c r="EP10" s="249">
        <v>0</v>
      </c>
      <c r="EQ10" s="249">
        <v>20</v>
      </c>
      <c r="ER10" s="249">
        <v>3</v>
      </c>
      <c r="ES10" s="252">
        <v>0</v>
      </c>
      <c r="ET10" s="249">
        <v>20</v>
      </c>
      <c r="EU10" s="249">
        <v>16</v>
      </c>
      <c r="EV10" s="249">
        <v>0</v>
      </c>
      <c r="EW10" s="249">
        <v>20</v>
      </c>
      <c r="EX10" s="249">
        <v>1</v>
      </c>
      <c r="EY10" s="249">
        <v>1</v>
      </c>
      <c r="EZ10" s="249"/>
      <c r="FA10" s="249">
        <v>20</v>
      </c>
      <c r="FB10" s="251">
        <v>0</v>
      </c>
      <c r="FC10" s="251">
        <v>0</v>
      </c>
      <c r="FD10" s="249">
        <v>20</v>
      </c>
      <c r="FE10" s="252">
        <v>0</v>
      </c>
      <c r="FF10" s="252">
        <v>0</v>
      </c>
      <c r="FG10" s="252">
        <v>20</v>
      </c>
      <c r="FH10" s="252">
        <v>0</v>
      </c>
      <c r="FI10" s="252">
        <v>0</v>
      </c>
      <c r="FJ10" s="252">
        <v>20</v>
      </c>
      <c r="FK10" s="252">
        <v>0</v>
      </c>
      <c r="FL10" s="252">
        <v>0</v>
      </c>
    </row>
    <row r="11" spans="1:168" s="4" customFormat="1">
      <c r="A11" s="4">
        <v>12</v>
      </c>
      <c r="B11" s="21" t="s">
        <v>532</v>
      </c>
      <c r="C11" s="21" t="s">
        <v>477</v>
      </c>
      <c r="D11" s="21" t="s">
        <v>533</v>
      </c>
      <c r="E11" s="21" t="s">
        <v>534</v>
      </c>
      <c r="F11" s="21" t="s">
        <v>535</v>
      </c>
      <c r="G11" s="127" t="s">
        <v>595</v>
      </c>
      <c r="H11" s="127" t="s">
        <v>596</v>
      </c>
      <c r="I11" s="127" t="s">
        <v>537</v>
      </c>
      <c r="J11" s="26" t="s">
        <v>379</v>
      </c>
      <c r="K11" s="26">
        <v>4</v>
      </c>
      <c r="L11" s="4">
        <v>6</v>
      </c>
      <c r="M11" s="4">
        <v>3</v>
      </c>
      <c r="N11" s="4">
        <v>4</v>
      </c>
      <c r="O11" s="3">
        <f t="shared" si="0"/>
        <v>5</v>
      </c>
      <c r="P11" s="3">
        <f t="shared" si="1"/>
        <v>5</v>
      </c>
      <c r="Q11" s="3">
        <f t="shared" si="2"/>
        <v>6</v>
      </c>
      <c r="R11" s="3"/>
      <c r="S11" s="3">
        <f t="shared" si="35"/>
        <v>1</v>
      </c>
      <c r="T11" s="3"/>
      <c r="U11" s="3">
        <v>3.5</v>
      </c>
      <c r="V11" s="3">
        <f t="shared" si="3"/>
        <v>5.5</v>
      </c>
      <c r="W11" s="19">
        <f t="shared" si="36"/>
        <v>-2</v>
      </c>
      <c r="X11" s="2"/>
      <c r="Y11" s="24">
        <v>3</v>
      </c>
      <c r="Z11" s="5">
        <v>5</v>
      </c>
      <c r="AA11" s="5">
        <v>3</v>
      </c>
      <c r="AB11" s="3">
        <v>4</v>
      </c>
      <c r="AC11">
        <v>4</v>
      </c>
      <c r="AD11" s="3">
        <v>5</v>
      </c>
      <c r="AE11" s="3">
        <v>6</v>
      </c>
      <c r="AG11" s="3">
        <f t="shared" si="37"/>
        <v>1</v>
      </c>
      <c r="AH11" s="3"/>
      <c r="AI11" s="3">
        <v>3.5</v>
      </c>
      <c r="AJ11" s="18">
        <f t="shared" si="4"/>
        <v>5.5</v>
      </c>
      <c r="AK11" s="19">
        <f t="shared" si="5"/>
        <v>-2</v>
      </c>
      <c r="AL11" s="2"/>
      <c r="AM11" s="26">
        <v>2</v>
      </c>
      <c r="AN11" s="4">
        <v>1</v>
      </c>
      <c r="AO11" s="3">
        <v>1</v>
      </c>
      <c r="AP11" s="3">
        <v>1</v>
      </c>
      <c r="AQ11" s="3">
        <v>2</v>
      </c>
      <c r="AR11" s="3">
        <v>2</v>
      </c>
      <c r="AT11" s="3">
        <f t="shared" si="6"/>
        <v>1</v>
      </c>
      <c r="AU11" s="3"/>
      <c r="AV11" s="3">
        <v>1</v>
      </c>
      <c r="AW11" s="18">
        <f t="shared" si="7"/>
        <v>2</v>
      </c>
      <c r="AX11" s="19">
        <f t="shared" si="8"/>
        <v>-1</v>
      </c>
      <c r="AY11" s="2"/>
      <c r="AZ11" s="37">
        <v>8.2549019607843146</v>
      </c>
      <c r="BA11" s="22">
        <v>59.137254901960787</v>
      </c>
      <c r="BB11" s="22">
        <v>5.7254901960784315</v>
      </c>
      <c r="BC11" s="22">
        <v>4.9019607843137258</v>
      </c>
      <c r="BD11" s="22">
        <v>0.60784313725490191</v>
      </c>
      <c r="BE11" s="126">
        <f>149/51</f>
        <v>2.9215686274509802</v>
      </c>
      <c r="BF11" s="126">
        <f>156/51</f>
        <v>3.0588235294117645</v>
      </c>
      <c r="BG11" s="126">
        <f>96/51</f>
        <v>1.8823529411764706</v>
      </c>
      <c r="BI11" s="37">
        <v>0.9663718225361515</v>
      </c>
      <c r="BJ11" s="22">
        <v>1.7791435998845491</v>
      </c>
      <c r="BK11" s="22">
        <v>0.82772394394483417</v>
      </c>
      <c r="BL11" s="22">
        <v>0.77099631949590697</v>
      </c>
      <c r="BM11" s="22">
        <v>0.20624367628578033</v>
      </c>
      <c r="BN11" s="20">
        <f t="shared" si="9"/>
        <v>0.59345981956604477</v>
      </c>
      <c r="BO11" s="20">
        <f t="shared" si="10"/>
        <v>0.60840016935898134</v>
      </c>
      <c r="BP11" s="20">
        <f t="shared" si="11"/>
        <v>0.45974715865023974</v>
      </c>
      <c r="BQ11" s="22"/>
      <c r="BR11" s="20">
        <f t="shared" si="12"/>
        <v>0.23426412437878941</v>
      </c>
      <c r="BS11" s="20">
        <f t="shared" si="38"/>
        <v>0.81356790760609987</v>
      </c>
      <c r="BT11" s="20">
        <f t="shared" si="39"/>
        <v>0.77387245240436864</v>
      </c>
      <c r="BU11" s="72">
        <f t="shared" si="40"/>
        <v>3.9695455201731233E-2</v>
      </c>
      <c r="BV11" s="8"/>
      <c r="BW11" s="42"/>
      <c r="BX11" s="49">
        <v>6.0769230769230766</v>
      </c>
      <c r="BY11" s="49">
        <v>6.5384615384615383</v>
      </c>
      <c r="BZ11" s="49">
        <v>2.7692307692307692</v>
      </c>
      <c r="CA11" s="49">
        <v>3</v>
      </c>
      <c r="CB11" s="49">
        <v>6.4615384615384617</v>
      </c>
      <c r="CC11" s="49">
        <v>6.2307692307692308</v>
      </c>
      <c r="CD11" s="49">
        <v>3.0769230769230771</v>
      </c>
      <c r="CE11" s="49">
        <v>2.4615384615384617</v>
      </c>
      <c r="CF11" s="6"/>
      <c r="CG11" s="13">
        <f t="shared" si="41"/>
        <v>6.3076923076923075</v>
      </c>
      <c r="CH11" s="13">
        <f t="shared" si="42"/>
        <v>2.8846153846153846</v>
      </c>
      <c r="CI11" s="10">
        <f t="shared" si="43"/>
        <v>3.4230769230769229</v>
      </c>
      <c r="CJ11" s="13">
        <f t="shared" si="44"/>
        <v>6.3461538461538467</v>
      </c>
      <c r="CK11" s="13">
        <f t="shared" si="45"/>
        <v>2.7692307692307692</v>
      </c>
      <c r="CL11" s="10">
        <f t="shared" si="46"/>
        <v>3.5769230769230775</v>
      </c>
      <c r="CM11" s="2"/>
      <c r="CN11" s="49">
        <v>5.083333333333333</v>
      </c>
      <c r="CO11" s="49">
        <v>3.75</v>
      </c>
      <c r="CP11" s="49">
        <v>1.3333333333333333</v>
      </c>
      <c r="CQ11" s="49">
        <v>2.4166666666666665</v>
      </c>
      <c r="CR11" s="49"/>
      <c r="CS11" s="12">
        <f t="shared" si="47"/>
        <v>4.4166666666666661</v>
      </c>
      <c r="CT11" s="12">
        <f t="shared" si="48"/>
        <v>1.875</v>
      </c>
      <c r="CU11" s="11">
        <f t="shared" si="49"/>
        <v>2.5416666666666661</v>
      </c>
      <c r="CV11" s="1"/>
      <c r="CW11" s="73">
        <f t="shared" si="13"/>
        <v>0.79539883018414359</v>
      </c>
      <c r="CX11" s="73">
        <f t="shared" si="13"/>
        <v>0</v>
      </c>
      <c r="CY11" s="75">
        <f t="shared" si="14"/>
        <v>0.3976994150920718</v>
      </c>
      <c r="CZ11" s="73">
        <f t="shared" si="15"/>
        <v>0</v>
      </c>
      <c r="DA11" s="73">
        <f t="shared" si="15"/>
        <v>0</v>
      </c>
      <c r="DB11" s="75">
        <f t="shared" si="16"/>
        <v>0</v>
      </c>
      <c r="DC11" s="78">
        <f t="shared" si="17"/>
        <v>0.3976994150920718</v>
      </c>
      <c r="DD11" s="73">
        <f t="shared" si="18"/>
        <v>0.64350110879328448</v>
      </c>
      <c r="DE11" s="73">
        <f t="shared" si="18"/>
        <v>0</v>
      </c>
      <c r="DF11" s="73">
        <f t="shared" si="18"/>
        <v>0.64350110879328448</v>
      </c>
      <c r="DG11" s="73">
        <f t="shared" si="18"/>
        <v>0.45102681179626242</v>
      </c>
      <c r="DH11" s="75">
        <f t="shared" si="19"/>
        <v>0.43450725734570783</v>
      </c>
      <c r="DI11" s="73">
        <f t="shared" si="20"/>
        <v>0</v>
      </c>
      <c r="DJ11" s="73">
        <f t="shared" si="20"/>
        <v>0</v>
      </c>
      <c r="DK11" s="73">
        <f t="shared" si="20"/>
        <v>0</v>
      </c>
      <c r="DL11" s="73">
        <f t="shared" si="20"/>
        <v>0</v>
      </c>
      <c r="DM11" s="11">
        <f t="shared" si="21"/>
        <v>0</v>
      </c>
      <c r="DN11" s="81">
        <f t="shared" si="22"/>
        <v>0.43450725734570783</v>
      </c>
      <c r="DO11" s="1"/>
      <c r="DP11" s="39">
        <f t="shared" si="50"/>
        <v>15</v>
      </c>
      <c r="DQ11" s="7">
        <f t="shared" si="51"/>
        <v>0</v>
      </c>
      <c r="DR11" s="7">
        <f t="shared" si="52"/>
        <v>0</v>
      </c>
      <c r="DS11" s="7">
        <f t="shared" si="53"/>
        <v>0</v>
      </c>
      <c r="DT11" s="7">
        <f t="shared" si="54"/>
        <v>10</v>
      </c>
      <c r="DU11" s="7">
        <f t="shared" si="55"/>
        <v>0</v>
      </c>
      <c r="DV11" s="7">
        <f t="shared" si="56"/>
        <v>10</v>
      </c>
      <c r="DW11" s="7">
        <f t="shared" si="57"/>
        <v>5</v>
      </c>
      <c r="DX11" s="7">
        <f t="shared" si="58"/>
        <v>0</v>
      </c>
      <c r="DY11" s="7">
        <f t="shared" si="59"/>
        <v>0</v>
      </c>
      <c r="DZ11" s="7">
        <f t="shared" si="60"/>
        <v>0</v>
      </c>
      <c r="EA11" s="7">
        <f t="shared" si="61"/>
        <v>0</v>
      </c>
      <c r="EC11" s="249">
        <v>20</v>
      </c>
      <c r="ED11" s="249">
        <v>1</v>
      </c>
      <c r="EE11" s="249">
        <v>0</v>
      </c>
      <c r="EF11" s="249">
        <v>0</v>
      </c>
      <c r="EG11" s="249">
        <v>0</v>
      </c>
      <c r="EH11" s="249">
        <v>20</v>
      </c>
      <c r="EI11" s="249">
        <v>5</v>
      </c>
      <c r="EJ11" s="249">
        <v>0</v>
      </c>
      <c r="EK11" s="249">
        <v>0</v>
      </c>
      <c r="EL11" s="249">
        <v>0</v>
      </c>
      <c r="EM11" s="249"/>
      <c r="EN11" s="249">
        <v>20</v>
      </c>
      <c r="EO11" s="249">
        <v>2</v>
      </c>
      <c r="EP11" s="249">
        <v>0</v>
      </c>
      <c r="EQ11" s="249">
        <v>20</v>
      </c>
      <c r="ER11" s="249">
        <v>2</v>
      </c>
      <c r="ES11" s="252">
        <v>0</v>
      </c>
      <c r="ET11" s="249">
        <v>20</v>
      </c>
      <c r="EU11" s="249">
        <v>4</v>
      </c>
      <c r="EV11" s="249">
        <v>1</v>
      </c>
      <c r="EW11" s="249">
        <v>20</v>
      </c>
      <c r="EX11" s="249">
        <v>0</v>
      </c>
      <c r="EY11" s="249">
        <v>1</v>
      </c>
      <c r="EZ11" s="249"/>
      <c r="FA11" s="249">
        <v>20</v>
      </c>
      <c r="FB11" s="251">
        <v>0</v>
      </c>
      <c r="FC11" s="251">
        <v>0</v>
      </c>
      <c r="FD11" s="249">
        <v>20</v>
      </c>
      <c r="FE11" s="252">
        <v>0</v>
      </c>
      <c r="FF11" s="252">
        <v>0</v>
      </c>
      <c r="FG11" s="252">
        <v>20</v>
      </c>
      <c r="FH11" s="252">
        <v>0</v>
      </c>
      <c r="FI11" s="252">
        <v>0</v>
      </c>
      <c r="FJ11" s="252">
        <v>20</v>
      </c>
      <c r="FK11" s="252">
        <v>0</v>
      </c>
      <c r="FL11" s="252">
        <v>0</v>
      </c>
    </row>
    <row r="12" spans="1:168" s="4" customFormat="1">
      <c r="A12" s="3">
        <v>33</v>
      </c>
      <c r="B12" s="21" t="s">
        <v>298</v>
      </c>
      <c r="C12" s="21" t="s">
        <v>344</v>
      </c>
      <c r="D12" s="21" t="s">
        <v>345</v>
      </c>
      <c r="E12" s="21" t="s">
        <v>346</v>
      </c>
      <c r="F12" s="21" t="s">
        <v>347</v>
      </c>
      <c r="G12" s="127" t="s">
        <v>587</v>
      </c>
      <c r="H12" s="127" t="s">
        <v>498</v>
      </c>
      <c r="I12" s="127" t="s">
        <v>499</v>
      </c>
      <c r="J12" s="26" t="s">
        <v>274</v>
      </c>
      <c r="K12" s="26">
        <v>3</v>
      </c>
      <c r="L12" s="4">
        <v>7</v>
      </c>
      <c r="M12" s="4">
        <v>3</v>
      </c>
      <c r="N12" s="4">
        <v>4</v>
      </c>
      <c r="O12" s="3">
        <f t="shared" si="0"/>
        <v>5</v>
      </c>
      <c r="P12" s="3">
        <f t="shared" si="1"/>
        <v>6</v>
      </c>
      <c r="Q12" s="3">
        <f t="shared" si="2"/>
        <v>7</v>
      </c>
      <c r="R12" s="3"/>
      <c r="S12" s="3">
        <f t="shared" si="35"/>
        <v>2</v>
      </c>
      <c r="T12" s="3"/>
      <c r="U12" s="3">
        <v>3.5</v>
      </c>
      <c r="V12" s="3">
        <f t="shared" si="3"/>
        <v>6.5</v>
      </c>
      <c r="W12" s="19">
        <f t="shared" si="36"/>
        <v>-3</v>
      </c>
      <c r="X12" s="2"/>
      <c r="Y12" s="24">
        <v>4</v>
      </c>
      <c r="Z12" s="5">
        <v>6</v>
      </c>
      <c r="AA12" s="5">
        <v>3</v>
      </c>
      <c r="AB12" s="3">
        <v>4</v>
      </c>
      <c r="AC12">
        <v>5</v>
      </c>
      <c r="AD12" s="3">
        <v>5</v>
      </c>
      <c r="AE12" s="3">
        <v>6</v>
      </c>
      <c r="AG12" s="3">
        <f t="shared" si="37"/>
        <v>1</v>
      </c>
      <c r="AH12" s="3"/>
      <c r="AI12" s="3">
        <v>3.5</v>
      </c>
      <c r="AJ12" s="18">
        <f t="shared" si="4"/>
        <v>5.5</v>
      </c>
      <c r="AK12" s="19">
        <f t="shared" si="5"/>
        <v>-2</v>
      </c>
      <c r="AL12" s="2"/>
      <c r="AM12" s="26">
        <v>2</v>
      </c>
      <c r="AN12" s="4">
        <v>1</v>
      </c>
      <c r="AO12" s="3">
        <v>1</v>
      </c>
      <c r="AP12" s="3">
        <v>2</v>
      </c>
      <c r="AQ12" s="3">
        <v>2</v>
      </c>
      <c r="AR12" s="3">
        <v>2</v>
      </c>
      <c r="AT12" s="3">
        <f t="shared" si="6"/>
        <v>0</v>
      </c>
      <c r="AU12" s="3"/>
      <c r="AV12" s="3">
        <v>1</v>
      </c>
      <c r="AW12" s="18">
        <f t="shared" si="7"/>
        <v>2</v>
      </c>
      <c r="AX12" s="19">
        <f t="shared" si="8"/>
        <v>-1</v>
      </c>
      <c r="AY12" s="2"/>
      <c r="AZ12" s="37">
        <v>105.19607843137256</v>
      </c>
      <c r="BA12" s="22">
        <v>1212.8431372549019</v>
      </c>
      <c r="BB12" s="22">
        <v>0.13725490196078433</v>
      </c>
      <c r="BC12" s="22">
        <v>56.294117647058826</v>
      </c>
      <c r="BD12" s="22">
        <v>55.431372549019606</v>
      </c>
      <c r="BE12" s="126">
        <v>4.4509803921568629</v>
      </c>
      <c r="BF12" s="126">
        <f>533/52</f>
        <v>10.25</v>
      </c>
      <c r="BG12" s="126">
        <f>143/52</f>
        <v>2.75</v>
      </c>
      <c r="BI12" s="37">
        <v>2.0261084795791517</v>
      </c>
      <c r="BJ12" s="22">
        <v>3.0841625672777613</v>
      </c>
      <c r="BK12" s="22">
        <v>5.5857817465000903E-2</v>
      </c>
      <c r="BL12" s="22">
        <v>1.7581100355003416</v>
      </c>
      <c r="BM12" s="22">
        <v>1.75152061350265</v>
      </c>
      <c r="BN12" s="20">
        <f t="shared" si="9"/>
        <v>0.73647461982013995</v>
      </c>
      <c r="BO12" s="20">
        <f t="shared" si="10"/>
        <v>1.0511525224473812</v>
      </c>
      <c r="BP12" s="20">
        <f t="shared" si="11"/>
        <v>0.57403126772771884</v>
      </c>
      <c r="BQ12" s="22"/>
      <c r="BR12" s="20">
        <f t="shared" si="12"/>
        <v>-0.68061680235513911</v>
      </c>
      <c r="BS12" s="20">
        <f t="shared" si="38"/>
        <v>2.0520221325480383</v>
      </c>
      <c r="BT12" s="20">
        <f t="shared" si="39"/>
        <v>1.146128035678238</v>
      </c>
      <c r="BU12" s="72">
        <f t="shared" si="40"/>
        <v>0.90589409686980038</v>
      </c>
      <c r="BV12" s="8"/>
      <c r="BW12" s="42"/>
      <c r="BX12" s="49">
        <v>6.0769230769230766</v>
      </c>
      <c r="BY12" s="49">
        <v>6.6923076923076925</v>
      </c>
      <c r="BZ12" s="49">
        <v>3.3333333333333335</v>
      </c>
      <c r="CA12" s="49">
        <v>2.8461538461538463</v>
      </c>
      <c r="CB12" s="49">
        <v>6.1538461538461542</v>
      </c>
      <c r="CC12" s="49">
        <v>6.5384615384615383</v>
      </c>
      <c r="CD12" s="49">
        <v>3.3846153846153846</v>
      </c>
      <c r="CE12" s="49">
        <v>2.9230769230769229</v>
      </c>
      <c r="CF12" s="6"/>
      <c r="CG12" s="13">
        <f t="shared" si="41"/>
        <v>6.384615384615385</v>
      </c>
      <c r="CH12" s="13">
        <f t="shared" si="42"/>
        <v>3.0897435897435899</v>
      </c>
      <c r="CI12" s="10">
        <f t="shared" si="43"/>
        <v>3.2948717948717952</v>
      </c>
      <c r="CJ12" s="13">
        <f t="shared" si="44"/>
        <v>6.3461538461538467</v>
      </c>
      <c r="CK12" s="13">
        <f t="shared" si="45"/>
        <v>3.1538461538461537</v>
      </c>
      <c r="CL12" s="10">
        <f t="shared" si="46"/>
        <v>3.192307692307693</v>
      </c>
      <c r="CM12" s="2"/>
      <c r="CN12" s="49">
        <v>4.833333333333333</v>
      </c>
      <c r="CO12" s="49">
        <v>5.083333333333333</v>
      </c>
      <c r="CP12" s="49">
        <v>2.1666666666666665</v>
      </c>
      <c r="CQ12" s="49">
        <v>2.1666666666666665</v>
      </c>
      <c r="CR12" s="49"/>
      <c r="CS12" s="12">
        <f t="shared" si="47"/>
        <v>4.958333333333333</v>
      </c>
      <c r="CT12" s="12">
        <f t="shared" si="48"/>
        <v>2.1666666666666665</v>
      </c>
      <c r="CU12" s="11">
        <f t="shared" si="49"/>
        <v>2.7916666666666665</v>
      </c>
      <c r="CV12" s="1"/>
      <c r="CW12" s="73">
        <f t="shared" si="13"/>
        <v>0.45102681179626242</v>
      </c>
      <c r="CX12" s="73">
        <f t="shared" si="13"/>
        <v>0</v>
      </c>
      <c r="CY12" s="75">
        <f t="shared" si="14"/>
        <v>0.22551340589813121</v>
      </c>
      <c r="CZ12" s="73">
        <f t="shared" si="15"/>
        <v>0</v>
      </c>
      <c r="DA12" s="73">
        <f t="shared" si="15"/>
        <v>0</v>
      </c>
      <c r="DB12" s="75">
        <f t="shared" si="16"/>
        <v>0</v>
      </c>
      <c r="DC12" s="78">
        <f t="shared" si="17"/>
        <v>0.22551340589813121</v>
      </c>
      <c r="DD12" s="73">
        <f t="shared" si="18"/>
        <v>0</v>
      </c>
      <c r="DE12" s="73">
        <f t="shared" si="18"/>
        <v>0</v>
      </c>
      <c r="DF12" s="73">
        <f t="shared" si="18"/>
        <v>0</v>
      </c>
      <c r="DG12" s="73">
        <f t="shared" si="18"/>
        <v>0</v>
      </c>
      <c r="DH12" s="75">
        <f t="shared" si="19"/>
        <v>0</v>
      </c>
      <c r="DI12" s="73">
        <f t="shared" si="20"/>
        <v>0</v>
      </c>
      <c r="DJ12" s="73">
        <f t="shared" si="20"/>
        <v>0</v>
      </c>
      <c r="DK12" s="73">
        <f t="shared" si="20"/>
        <v>0</v>
      </c>
      <c r="DL12" s="73">
        <f t="shared" si="20"/>
        <v>0</v>
      </c>
      <c r="DM12" s="11">
        <f t="shared" si="21"/>
        <v>0</v>
      </c>
      <c r="DN12" s="81">
        <f t="shared" si="22"/>
        <v>0</v>
      </c>
      <c r="DO12" s="1"/>
      <c r="DP12" s="39">
        <f t="shared" si="50"/>
        <v>5</v>
      </c>
      <c r="DQ12" s="7">
        <f t="shared" si="51"/>
        <v>0</v>
      </c>
      <c r="DR12" s="7">
        <f t="shared" si="52"/>
        <v>0</v>
      </c>
      <c r="DS12" s="7">
        <f t="shared" si="53"/>
        <v>0</v>
      </c>
      <c r="DT12" s="7">
        <f t="shared" si="54"/>
        <v>0</v>
      </c>
      <c r="DU12" s="7">
        <f t="shared" si="55"/>
        <v>0</v>
      </c>
      <c r="DV12" s="7">
        <f t="shared" si="56"/>
        <v>0</v>
      </c>
      <c r="DW12" s="7">
        <f t="shared" si="57"/>
        <v>0</v>
      </c>
      <c r="DX12" s="7">
        <f t="shared" si="58"/>
        <v>0</v>
      </c>
      <c r="DY12" s="7">
        <f t="shared" si="59"/>
        <v>0</v>
      </c>
      <c r="DZ12" s="7">
        <f t="shared" si="60"/>
        <v>0</v>
      </c>
      <c r="EA12" s="7">
        <f t="shared" si="61"/>
        <v>0</v>
      </c>
      <c r="EC12" s="253">
        <v>20</v>
      </c>
      <c r="ED12" s="253">
        <v>0</v>
      </c>
      <c r="EE12" s="253">
        <v>0</v>
      </c>
      <c r="EF12" s="253">
        <v>0</v>
      </c>
      <c r="EG12" s="253">
        <v>0</v>
      </c>
      <c r="EH12" s="253">
        <v>20</v>
      </c>
      <c r="EI12" s="253">
        <v>2</v>
      </c>
      <c r="EJ12" s="253">
        <v>0</v>
      </c>
      <c r="EK12" s="253">
        <v>0</v>
      </c>
      <c r="EL12" s="253">
        <v>0</v>
      </c>
      <c r="EM12" s="253"/>
      <c r="EN12" s="253">
        <v>20</v>
      </c>
      <c r="EO12" s="253">
        <v>0</v>
      </c>
      <c r="EP12" s="253">
        <v>0</v>
      </c>
      <c r="EQ12" s="253">
        <v>20</v>
      </c>
      <c r="ER12" s="253">
        <v>0</v>
      </c>
      <c r="ES12" s="253">
        <v>0</v>
      </c>
      <c r="ET12" s="253">
        <v>20</v>
      </c>
      <c r="EU12" s="253">
        <v>0</v>
      </c>
      <c r="EV12" s="253">
        <v>0</v>
      </c>
      <c r="EW12" s="253">
        <v>20</v>
      </c>
      <c r="EX12" s="253">
        <v>0</v>
      </c>
      <c r="EY12" s="253">
        <v>0</v>
      </c>
      <c r="EZ12" s="253"/>
      <c r="FA12" s="253">
        <v>20</v>
      </c>
      <c r="FB12" s="254">
        <v>0</v>
      </c>
      <c r="FC12" s="254">
        <v>0</v>
      </c>
      <c r="FD12" s="253">
        <v>20</v>
      </c>
      <c r="FE12" s="253">
        <v>0</v>
      </c>
      <c r="FF12" s="253">
        <v>0</v>
      </c>
      <c r="FG12" s="253">
        <v>20</v>
      </c>
      <c r="FH12" s="253">
        <v>0</v>
      </c>
      <c r="FI12" s="253">
        <v>0</v>
      </c>
      <c r="FJ12" s="253">
        <v>20</v>
      </c>
      <c r="FK12" s="253">
        <v>0</v>
      </c>
      <c r="FL12" s="253">
        <v>0</v>
      </c>
    </row>
    <row r="13" spans="1:168" s="4" customFormat="1">
      <c r="A13" s="4">
        <v>23</v>
      </c>
      <c r="B13" s="21" t="s">
        <v>248</v>
      </c>
      <c r="C13" s="21" t="s">
        <v>577</v>
      </c>
      <c r="D13" s="21" t="s">
        <v>249</v>
      </c>
      <c r="E13" s="21" t="s">
        <v>250</v>
      </c>
      <c r="F13" s="21" t="s">
        <v>251</v>
      </c>
      <c r="G13" s="127" t="s">
        <v>541</v>
      </c>
      <c r="H13" s="127" t="s">
        <v>193</v>
      </c>
      <c r="I13" s="127" t="s">
        <v>194</v>
      </c>
      <c r="J13" s="26" t="s">
        <v>379</v>
      </c>
      <c r="K13" s="26">
        <v>6</v>
      </c>
      <c r="L13" s="4">
        <v>4</v>
      </c>
      <c r="M13" s="4">
        <v>4</v>
      </c>
      <c r="N13" s="4">
        <v>5</v>
      </c>
      <c r="O13" s="3">
        <f t="shared" si="0"/>
        <v>4</v>
      </c>
      <c r="P13" s="3">
        <f t="shared" si="1"/>
        <v>5</v>
      </c>
      <c r="Q13" s="3">
        <f t="shared" si="2"/>
        <v>6</v>
      </c>
      <c r="R13" s="3"/>
      <c r="S13" s="3">
        <f t="shared" si="35"/>
        <v>0</v>
      </c>
      <c r="T13" s="3"/>
      <c r="U13" s="3">
        <v>4.5</v>
      </c>
      <c r="V13" s="3">
        <f t="shared" si="3"/>
        <v>5.5</v>
      </c>
      <c r="W13" s="19">
        <f t="shared" si="36"/>
        <v>-1</v>
      </c>
      <c r="X13" s="2"/>
      <c r="Y13" s="24">
        <v>6</v>
      </c>
      <c r="Z13" s="5">
        <v>4</v>
      </c>
      <c r="AA13" s="5">
        <v>4</v>
      </c>
      <c r="AB13" s="3">
        <v>6</v>
      </c>
      <c r="AC13">
        <v>3</v>
      </c>
      <c r="AD13" s="3">
        <v>4</v>
      </c>
      <c r="AE13" s="3">
        <v>5</v>
      </c>
      <c r="AG13" s="3">
        <f t="shared" si="37"/>
        <v>1</v>
      </c>
      <c r="AH13" s="3"/>
      <c r="AI13" s="3">
        <v>5</v>
      </c>
      <c r="AJ13" s="18">
        <f t="shared" si="4"/>
        <v>4.5</v>
      </c>
      <c r="AK13" s="19">
        <f t="shared" si="5"/>
        <v>0.5</v>
      </c>
      <c r="AL13" s="2"/>
      <c r="AM13" s="26">
        <v>1</v>
      </c>
      <c r="AN13" s="4">
        <v>1</v>
      </c>
      <c r="AO13" s="3">
        <v>1</v>
      </c>
      <c r="AP13" s="3">
        <v>1</v>
      </c>
      <c r="AQ13" s="3">
        <v>1</v>
      </c>
      <c r="AR13" s="3">
        <v>1</v>
      </c>
      <c r="AT13" s="3">
        <f t="shared" si="6"/>
        <v>0</v>
      </c>
      <c r="AU13" s="3"/>
      <c r="AV13" s="3">
        <v>1</v>
      </c>
      <c r="AW13" s="18">
        <f t="shared" si="7"/>
        <v>1</v>
      </c>
      <c r="AX13" s="19">
        <f t="shared" si="8"/>
        <v>0</v>
      </c>
      <c r="AY13" s="2"/>
      <c r="AZ13" s="37">
        <v>171.54901960784315</v>
      </c>
      <c r="BA13" s="22">
        <v>14.96078431372549</v>
      </c>
      <c r="BB13" s="22">
        <v>1.4509803921568627</v>
      </c>
      <c r="BC13" s="22">
        <v>32.882352941176471</v>
      </c>
      <c r="BD13" s="22">
        <v>13.529411764705882</v>
      </c>
      <c r="BE13" s="126">
        <v>32.254901960784316</v>
      </c>
      <c r="BF13" s="126">
        <v>4.333333333333333</v>
      </c>
      <c r="BG13" s="126">
        <v>1.8235294117647058</v>
      </c>
      <c r="BI13" s="37">
        <v>2.2369124960522324</v>
      </c>
      <c r="BJ13" s="22">
        <v>1.2030542287912649</v>
      </c>
      <c r="BK13" s="22">
        <v>0.38933983691012009</v>
      </c>
      <c r="BL13" s="22">
        <v>1.5299735620449382</v>
      </c>
      <c r="BM13" s="22">
        <v>1.1622480318813917</v>
      </c>
      <c r="BN13" s="20">
        <f t="shared" si="9"/>
        <v>1.5218556718227587</v>
      </c>
      <c r="BO13" s="20">
        <f t="shared" si="10"/>
        <v>0.7269987279362623</v>
      </c>
      <c r="BP13" s="20">
        <f t="shared" si="11"/>
        <v>0.45079231599731323</v>
      </c>
      <c r="BQ13" s="22"/>
      <c r="BR13" s="20">
        <f t="shared" si="12"/>
        <v>-1.1325158349126387</v>
      </c>
      <c r="BS13" s="20">
        <f t="shared" si="38"/>
        <v>1.6758861204268167</v>
      </c>
      <c r="BT13" s="20">
        <f t="shared" si="39"/>
        <v>0.85472268835853826</v>
      </c>
      <c r="BU13" s="72">
        <f t="shared" si="40"/>
        <v>0.82116343206827846</v>
      </c>
      <c r="BV13" s="8"/>
      <c r="BW13" s="42"/>
      <c r="BX13" s="49">
        <v>6.9230769230769234</v>
      </c>
      <c r="BY13" s="49">
        <v>7.0769230769230766</v>
      </c>
      <c r="BZ13" s="49">
        <v>4.615384615384615</v>
      </c>
      <c r="CA13" s="49">
        <v>5.6923076923076925</v>
      </c>
      <c r="CB13" s="49">
        <v>7</v>
      </c>
      <c r="CC13" s="49">
        <v>6.7692307692307692</v>
      </c>
      <c r="CD13" s="49">
        <v>4.384615384615385</v>
      </c>
      <c r="CE13" s="49">
        <v>4.615384615384615</v>
      </c>
      <c r="CF13" s="6"/>
      <c r="CG13" s="13">
        <f t="shared" si="41"/>
        <v>7</v>
      </c>
      <c r="CH13" s="13">
        <f t="shared" si="42"/>
        <v>5.1538461538461533</v>
      </c>
      <c r="CI13" s="10">
        <f t="shared" si="43"/>
        <v>1.8461538461538467</v>
      </c>
      <c r="CJ13" s="13">
        <f t="shared" si="44"/>
        <v>6.884615384615385</v>
      </c>
      <c r="CK13" s="13">
        <f t="shared" si="45"/>
        <v>4.5</v>
      </c>
      <c r="CL13" s="10">
        <f t="shared" si="46"/>
        <v>2.384615384615385</v>
      </c>
      <c r="CM13" s="2"/>
      <c r="CN13" s="49">
        <v>4.166666666666667</v>
      </c>
      <c r="CO13" s="49">
        <v>4.583333333333333</v>
      </c>
      <c r="CP13" s="49">
        <v>3.25</v>
      </c>
      <c r="CQ13" s="49">
        <v>4.166666666666667</v>
      </c>
      <c r="CR13" s="49"/>
      <c r="CS13" s="12">
        <f t="shared" si="47"/>
        <v>4.375</v>
      </c>
      <c r="CT13" s="12">
        <f t="shared" si="48"/>
        <v>3.7083333333333335</v>
      </c>
      <c r="CU13" s="11">
        <f t="shared" si="49"/>
        <v>0.66666666666666652</v>
      </c>
      <c r="CV13" s="1"/>
      <c r="CW13" s="73">
        <f t="shared" si="13"/>
        <v>0</v>
      </c>
      <c r="CX13" s="73">
        <f t="shared" si="13"/>
        <v>0.45102681179626242</v>
      </c>
      <c r="CY13" s="75">
        <f t="shared" si="14"/>
        <v>0.22551340589813121</v>
      </c>
      <c r="CZ13" s="73">
        <f t="shared" si="15"/>
        <v>0</v>
      </c>
      <c r="DA13" s="73">
        <f t="shared" si="15"/>
        <v>0</v>
      </c>
      <c r="DB13" s="75">
        <f t="shared" si="16"/>
        <v>0</v>
      </c>
      <c r="DC13" s="78">
        <f t="shared" si="17"/>
        <v>0.22551340589813121</v>
      </c>
      <c r="DD13" s="73">
        <f t="shared" si="18"/>
        <v>1.266103672779499</v>
      </c>
      <c r="DE13" s="73">
        <f t="shared" si="18"/>
        <v>0</v>
      </c>
      <c r="DF13" s="73">
        <f t="shared" si="18"/>
        <v>0.86321189006954113</v>
      </c>
      <c r="DG13" s="73">
        <f t="shared" si="18"/>
        <v>0.92729521800161219</v>
      </c>
      <c r="DH13" s="75">
        <f t="shared" si="19"/>
        <v>0.76415269521266316</v>
      </c>
      <c r="DI13" s="73">
        <f t="shared" si="20"/>
        <v>0</v>
      </c>
      <c r="DJ13" s="73">
        <f t="shared" si="20"/>
        <v>0.45102681179626242</v>
      </c>
      <c r="DK13" s="73">
        <f t="shared" si="20"/>
        <v>0</v>
      </c>
      <c r="DL13" s="73">
        <f t="shared" si="20"/>
        <v>0.72273424781341566</v>
      </c>
      <c r="DM13" s="11">
        <f t="shared" si="21"/>
        <v>0.29344026490241953</v>
      </c>
      <c r="DN13" s="81">
        <f t="shared" si="22"/>
        <v>0.47071243031024362</v>
      </c>
      <c r="DO13" s="1"/>
      <c r="DP13" s="39">
        <f t="shared" si="50"/>
        <v>0</v>
      </c>
      <c r="DQ13" s="7">
        <f t="shared" si="51"/>
        <v>5</v>
      </c>
      <c r="DR13" s="7">
        <f t="shared" si="52"/>
        <v>0</v>
      </c>
      <c r="DS13" s="7">
        <f t="shared" si="53"/>
        <v>0</v>
      </c>
      <c r="DT13" s="7">
        <f t="shared" si="54"/>
        <v>35</v>
      </c>
      <c r="DU13" s="7">
        <f t="shared" si="55"/>
        <v>0</v>
      </c>
      <c r="DV13" s="7">
        <f t="shared" si="56"/>
        <v>17.5</v>
      </c>
      <c r="DW13" s="7">
        <f t="shared" si="57"/>
        <v>20</v>
      </c>
      <c r="DX13" s="7">
        <f t="shared" si="58"/>
        <v>0</v>
      </c>
      <c r="DY13" s="7">
        <f t="shared" si="59"/>
        <v>5</v>
      </c>
      <c r="DZ13" s="7">
        <f t="shared" si="60"/>
        <v>0</v>
      </c>
      <c r="EA13" s="7">
        <f t="shared" si="61"/>
        <v>12.5</v>
      </c>
      <c r="EC13" s="249">
        <v>20</v>
      </c>
      <c r="ED13" s="249">
        <v>0</v>
      </c>
      <c r="EE13" s="249">
        <v>1</v>
      </c>
      <c r="EF13" s="249">
        <v>0</v>
      </c>
      <c r="EG13" s="249">
        <v>0</v>
      </c>
      <c r="EH13" s="249">
        <v>20</v>
      </c>
      <c r="EI13" s="249">
        <v>0</v>
      </c>
      <c r="EJ13" s="249">
        <v>1</v>
      </c>
      <c r="EK13" s="249">
        <v>0</v>
      </c>
      <c r="EL13" s="249">
        <v>0</v>
      </c>
      <c r="EM13" s="249"/>
      <c r="EN13" s="249">
        <v>20</v>
      </c>
      <c r="EO13" s="249">
        <v>12</v>
      </c>
      <c r="EP13" s="249">
        <v>0</v>
      </c>
      <c r="EQ13" s="249">
        <v>20</v>
      </c>
      <c r="ER13" s="249">
        <v>2</v>
      </c>
      <c r="ES13" s="250">
        <v>0</v>
      </c>
      <c r="ET13" s="249">
        <v>20</v>
      </c>
      <c r="EU13" s="249">
        <v>6</v>
      </c>
      <c r="EV13" s="249">
        <v>7</v>
      </c>
      <c r="EW13" s="249">
        <v>20</v>
      </c>
      <c r="EX13" s="249">
        <v>1</v>
      </c>
      <c r="EY13" s="249">
        <v>1</v>
      </c>
      <c r="EZ13" s="249"/>
      <c r="FA13" s="249">
        <v>20</v>
      </c>
      <c r="FB13" s="251">
        <v>0</v>
      </c>
      <c r="FC13" s="251">
        <v>1</v>
      </c>
      <c r="FD13" s="249">
        <v>20</v>
      </c>
      <c r="FE13" s="252">
        <v>0</v>
      </c>
      <c r="FF13" s="250">
        <v>1</v>
      </c>
      <c r="FG13" s="252">
        <v>20</v>
      </c>
      <c r="FH13" s="252">
        <v>0</v>
      </c>
      <c r="FI13" s="252">
        <v>1</v>
      </c>
      <c r="FJ13" s="252">
        <v>20</v>
      </c>
      <c r="FK13" s="252">
        <v>0</v>
      </c>
      <c r="FL13" s="252">
        <v>4</v>
      </c>
    </row>
    <row r="14" spans="1:168" s="4" customFormat="1">
      <c r="A14" s="4">
        <v>24</v>
      </c>
      <c r="B14" s="21" t="s">
        <v>255</v>
      </c>
      <c r="C14" s="21" t="s">
        <v>577</v>
      </c>
      <c r="D14" s="21" t="s">
        <v>428</v>
      </c>
      <c r="E14" s="21" t="s">
        <v>429</v>
      </c>
      <c r="F14" s="21" t="s">
        <v>430</v>
      </c>
      <c r="G14" s="127" t="s">
        <v>548</v>
      </c>
      <c r="H14" s="127" t="s">
        <v>109</v>
      </c>
      <c r="I14" s="127" t="s">
        <v>110</v>
      </c>
      <c r="J14" s="26" t="s">
        <v>379</v>
      </c>
      <c r="K14" s="26">
        <v>6</v>
      </c>
      <c r="L14" s="4">
        <v>5</v>
      </c>
      <c r="M14" s="4">
        <v>4</v>
      </c>
      <c r="N14" s="4">
        <v>5</v>
      </c>
      <c r="O14" s="3">
        <f t="shared" si="0"/>
        <v>5</v>
      </c>
      <c r="P14" s="3">
        <f t="shared" si="1"/>
        <v>4</v>
      </c>
      <c r="Q14" s="3">
        <f t="shared" si="2"/>
        <v>5</v>
      </c>
      <c r="R14" s="3"/>
      <c r="S14" s="3">
        <f t="shared" si="35"/>
        <v>0</v>
      </c>
      <c r="T14" s="3"/>
      <c r="U14" s="3">
        <v>4.5</v>
      </c>
      <c r="V14" s="3">
        <f t="shared" si="3"/>
        <v>4.5</v>
      </c>
      <c r="W14" s="19">
        <f t="shared" si="36"/>
        <v>0</v>
      </c>
      <c r="X14" s="2"/>
      <c r="Y14" s="24">
        <v>6</v>
      </c>
      <c r="Z14" s="5">
        <v>4</v>
      </c>
      <c r="AA14" s="5">
        <v>4</v>
      </c>
      <c r="AB14" s="3">
        <v>5</v>
      </c>
      <c r="AC14">
        <v>4</v>
      </c>
      <c r="AD14" s="3">
        <v>3</v>
      </c>
      <c r="AE14" s="3">
        <v>4</v>
      </c>
      <c r="AG14" s="3">
        <f t="shared" si="37"/>
        <v>0</v>
      </c>
      <c r="AH14" s="3"/>
      <c r="AI14" s="3">
        <v>4.5</v>
      </c>
      <c r="AJ14" s="18">
        <f t="shared" si="4"/>
        <v>3.5</v>
      </c>
      <c r="AK14" s="19">
        <f t="shared" si="5"/>
        <v>1</v>
      </c>
      <c r="AL14" s="2"/>
      <c r="AM14" s="26">
        <v>1</v>
      </c>
      <c r="AN14" s="4">
        <v>1</v>
      </c>
      <c r="AO14" s="3">
        <v>1</v>
      </c>
      <c r="AP14" s="3">
        <v>1</v>
      </c>
      <c r="AQ14" s="3">
        <v>1</v>
      </c>
      <c r="AR14" s="3">
        <v>1</v>
      </c>
      <c r="AT14" s="3">
        <f t="shared" si="6"/>
        <v>0</v>
      </c>
      <c r="AU14" s="3"/>
      <c r="AV14" s="3">
        <v>1</v>
      </c>
      <c r="AW14" s="18">
        <f t="shared" si="7"/>
        <v>1</v>
      </c>
      <c r="AX14" s="19">
        <f t="shared" si="8"/>
        <v>0</v>
      </c>
      <c r="AY14" s="2"/>
      <c r="AZ14" s="37">
        <v>12.823529411764707</v>
      </c>
      <c r="BA14" s="22">
        <v>14.96078431372549</v>
      </c>
      <c r="BB14" s="22">
        <v>36.019607843137258</v>
      </c>
      <c r="BC14" s="22">
        <v>3.9215686274509802</v>
      </c>
      <c r="BD14" s="22">
        <v>1.7058823529411764</v>
      </c>
      <c r="BE14" s="126">
        <v>36.019607843137258</v>
      </c>
      <c r="BF14" s="126">
        <v>24.313725490196077</v>
      </c>
      <c r="BG14" s="126">
        <v>5.6470588235294121</v>
      </c>
      <c r="BI14" s="37">
        <v>1.1406189408934624</v>
      </c>
      <c r="BJ14" s="22">
        <v>1.2030542287912649</v>
      </c>
      <c r="BK14" s="22">
        <v>1.5684318138641138</v>
      </c>
      <c r="BL14" s="22">
        <v>0.69210354538310181</v>
      </c>
      <c r="BM14" s="22">
        <v>0.43230891030330015</v>
      </c>
      <c r="BN14" s="20">
        <f t="shared" si="9"/>
        <v>1.5684318138641138</v>
      </c>
      <c r="BO14" s="20">
        <f t="shared" si="10"/>
        <v>1.4033560661684839</v>
      </c>
      <c r="BP14" s="20">
        <f t="shared" si="11"/>
        <v>0.82262952210514584</v>
      </c>
      <c r="BQ14" s="22"/>
      <c r="BR14" s="20">
        <f t="shared" si="12"/>
        <v>0</v>
      </c>
      <c r="BS14" s="20">
        <f t="shared" si="38"/>
        <v>0.82134652417971832</v>
      </c>
      <c r="BT14" s="20">
        <f t="shared" si="39"/>
        <v>1.4908119539103579</v>
      </c>
      <c r="BU14" s="72">
        <f t="shared" si="40"/>
        <v>-0.66946542973063961</v>
      </c>
      <c r="BV14" s="8"/>
      <c r="BW14" s="42"/>
      <c r="BX14" s="49">
        <v>6.7692307692307692</v>
      </c>
      <c r="BY14" s="49">
        <v>7.1538461538461542</v>
      </c>
      <c r="BZ14" s="49">
        <v>2.8461538461538463</v>
      </c>
      <c r="CA14" s="49">
        <v>2</v>
      </c>
      <c r="CB14" s="49">
        <v>6.9230769230769234</v>
      </c>
      <c r="CC14" s="49">
        <v>6.4615384615384617</v>
      </c>
      <c r="CD14" s="49">
        <v>2.3846153846153846</v>
      </c>
      <c r="CE14" s="49">
        <v>2.3076923076923075</v>
      </c>
      <c r="CF14" s="6"/>
      <c r="CG14" s="13">
        <f t="shared" si="41"/>
        <v>6.9615384615384617</v>
      </c>
      <c r="CH14" s="13">
        <f t="shared" si="42"/>
        <v>2.4230769230769234</v>
      </c>
      <c r="CI14" s="10">
        <f t="shared" si="43"/>
        <v>4.5384615384615383</v>
      </c>
      <c r="CJ14" s="13">
        <f t="shared" si="44"/>
        <v>6.6923076923076925</v>
      </c>
      <c r="CK14" s="13">
        <f t="shared" si="45"/>
        <v>2.3461538461538458</v>
      </c>
      <c r="CL14" s="10">
        <f t="shared" si="46"/>
        <v>4.3461538461538467</v>
      </c>
      <c r="CM14" s="2"/>
      <c r="CN14" s="49">
        <v>4.2727272727272725</v>
      </c>
      <c r="CO14" s="49">
        <v>4.833333333333333</v>
      </c>
      <c r="CP14" s="49">
        <v>1.3333333333333333</v>
      </c>
      <c r="CQ14" s="49">
        <v>2.5</v>
      </c>
      <c r="CR14" s="49"/>
      <c r="CS14" s="12">
        <f t="shared" si="47"/>
        <v>4.5530303030303028</v>
      </c>
      <c r="CT14" s="12">
        <f t="shared" si="48"/>
        <v>1.9166666666666665</v>
      </c>
      <c r="CU14" s="11">
        <f t="shared" si="49"/>
        <v>2.6363636363636362</v>
      </c>
      <c r="CV14" s="1"/>
      <c r="CW14" s="73">
        <f t="shared" si="13"/>
        <v>0.45102681179626242</v>
      </c>
      <c r="CX14" s="73">
        <f t="shared" si="13"/>
        <v>0</v>
      </c>
      <c r="CY14" s="75">
        <f t="shared" si="14"/>
        <v>0.22551340589813121</v>
      </c>
      <c r="CZ14" s="73">
        <f t="shared" si="15"/>
        <v>0</v>
      </c>
      <c r="DA14" s="73">
        <f t="shared" si="15"/>
        <v>0</v>
      </c>
      <c r="DB14" s="75">
        <f t="shared" si="16"/>
        <v>0</v>
      </c>
      <c r="DC14" s="78">
        <f t="shared" si="17"/>
        <v>0.22551340589813121</v>
      </c>
      <c r="DD14" s="73">
        <f t="shared" si="18"/>
        <v>0.45102681179626242</v>
      </c>
      <c r="DE14" s="73">
        <f t="shared" si="18"/>
        <v>0</v>
      </c>
      <c r="DF14" s="73">
        <f t="shared" si="18"/>
        <v>0</v>
      </c>
      <c r="DG14" s="73">
        <f t="shared" si="18"/>
        <v>0</v>
      </c>
      <c r="DH14" s="75">
        <f t="shared" si="19"/>
        <v>0.1127567029490656</v>
      </c>
      <c r="DI14" s="73">
        <f t="shared" si="20"/>
        <v>0</v>
      </c>
      <c r="DJ14" s="73">
        <f t="shared" si="20"/>
        <v>0</v>
      </c>
      <c r="DK14" s="73">
        <f t="shared" si="20"/>
        <v>0</v>
      </c>
      <c r="DL14" s="73">
        <f t="shared" si="20"/>
        <v>0</v>
      </c>
      <c r="DM14" s="11">
        <f t="shared" si="21"/>
        <v>0</v>
      </c>
      <c r="DN14" s="81">
        <f t="shared" si="22"/>
        <v>0.1127567029490656</v>
      </c>
      <c r="DO14" s="1"/>
      <c r="DP14" s="39">
        <f t="shared" si="50"/>
        <v>5</v>
      </c>
      <c r="DQ14" s="7">
        <f t="shared" si="51"/>
        <v>0</v>
      </c>
      <c r="DR14" s="7">
        <f t="shared" si="52"/>
        <v>0</v>
      </c>
      <c r="DS14" s="7">
        <f t="shared" si="53"/>
        <v>0</v>
      </c>
      <c r="DT14" s="7">
        <f t="shared" si="54"/>
        <v>5</v>
      </c>
      <c r="DU14" s="7">
        <f t="shared" si="55"/>
        <v>0</v>
      </c>
      <c r="DV14" s="7">
        <f t="shared" si="56"/>
        <v>0</v>
      </c>
      <c r="DW14" s="7">
        <f t="shared" si="57"/>
        <v>0</v>
      </c>
      <c r="DX14" s="7">
        <f t="shared" si="58"/>
        <v>0</v>
      </c>
      <c r="DY14" s="7">
        <f t="shared" si="59"/>
        <v>0</v>
      </c>
      <c r="DZ14" s="7">
        <f t="shared" si="60"/>
        <v>0</v>
      </c>
      <c r="EA14" s="7">
        <f t="shared" si="61"/>
        <v>0</v>
      </c>
      <c r="EC14" s="249">
        <v>20</v>
      </c>
      <c r="ED14" s="249">
        <v>0</v>
      </c>
      <c r="EE14" s="249">
        <v>0</v>
      </c>
      <c r="EF14" s="249">
        <v>0</v>
      </c>
      <c r="EG14" s="249">
        <v>0</v>
      </c>
      <c r="EH14" s="249">
        <v>20</v>
      </c>
      <c r="EI14" s="249">
        <v>2</v>
      </c>
      <c r="EJ14" s="249">
        <v>0</v>
      </c>
      <c r="EK14" s="249">
        <v>0</v>
      </c>
      <c r="EL14" s="249">
        <v>0</v>
      </c>
      <c r="EM14" s="249"/>
      <c r="EN14" s="249">
        <v>20</v>
      </c>
      <c r="EO14" s="249">
        <v>0</v>
      </c>
      <c r="EP14" s="249">
        <v>0</v>
      </c>
      <c r="EQ14" s="249">
        <v>20</v>
      </c>
      <c r="ER14" s="249">
        <v>2</v>
      </c>
      <c r="ES14" s="252">
        <v>0</v>
      </c>
      <c r="ET14" s="249">
        <v>20</v>
      </c>
      <c r="EU14" s="249">
        <v>0</v>
      </c>
      <c r="EV14" s="249">
        <v>0</v>
      </c>
      <c r="EW14" s="249">
        <v>20</v>
      </c>
      <c r="EX14" s="249">
        <v>0</v>
      </c>
      <c r="EY14" s="249">
        <v>0</v>
      </c>
      <c r="EZ14" s="249"/>
      <c r="FA14" s="249">
        <v>20</v>
      </c>
      <c r="FB14" s="251">
        <v>0</v>
      </c>
      <c r="FC14" s="251">
        <v>0</v>
      </c>
      <c r="FD14" s="249">
        <v>20</v>
      </c>
      <c r="FE14" s="252">
        <v>0</v>
      </c>
      <c r="FF14" s="252">
        <v>0</v>
      </c>
      <c r="FG14" s="252">
        <v>20</v>
      </c>
      <c r="FH14" s="252">
        <v>0</v>
      </c>
      <c r="FI14" s="252">
        <v>0</v>
      </c>
      <c r="FJ14" s="252">
        <v>20</v>
      </c>
      <c r="FK14" s="252">
        <v>0</v>
      </c>
      <c r="FL14" s="252">
        <v>0</v>
      </c>
    </row>
    <row r="15" spans="1:168" s="4" customFormat="1">
      <c r="A15" s="3">
        <v>41</v>
      </c>
      <c r="B15" s="21" t="s">
        <v>367</v>
      </c>
      <c r="C15" s="21" t="s">
        <v>577</v>
      </c>
      <c r="D15" s="21" t="s">
        <v>368</v>
      </c>
      <c r="E15" s="21" t="s">
        <v>111</v>
      </c>
      <c r="F15" s="21" t="s">
        <v>369</v>
      </c>
      <c r="G15" s="127" t="s">
        <v>590</v>
      </c>
      <c r="H15" s="127" t="s">
        <v>104</v>
      </c>
      <c r="I15" s="127" t="s">
        <v>105</v>
      </c>
      <c r="J15" s="26" t="s">
        <v>379</v>
      </c>
      <c r="K15" s="26">
        <v>6</v>
      </c>
      <c r="L15" s="4">
        <v>4</v>
      </c>
      <c r="M15" s="4">
        <v>8</v>
      </c>
      <c r="N15" s="4">
        <v>9</v>
      </c>
      <c r="O15" s="3">
        <f t="shared" si="0"/>
        <v>4</v>
      </c>
      <c r="P15" s="3">
        <f t="shared" si="1"/>
        <v>3</v>
      </c>
      <c r="Q15" s="3">
        <f t="shared" si="2"/>
        <v>4</v>
      </c>
      <c r="R15" s="3"/>
      <c r="S15" s="3">
        <f t="shared" si="35"/>
        <v>0</v>
      </c>
      <c r="T15" s="3"/>
      <c r="U15" s="3">
        <v>8.5</v>
      </c>
      <c r="V15" s="3">
        <f t="shared" si="3"/>
        <v>3.5</v>
      </c>
      <c r="W15" s="19">
        <f t="shared" si="36"/>
        <v>5</v>
      </c>
      <c r="X15" s="2"/>
      <c r="Y15" s="24">
        <v>6</v>
      </c>
      <c r="Z15" s="5">
        <v>4</v>
      </c>
      <c r="AA15" s="5">
        <v>5</v>
      </c>
      <c r="AB15" s="3">
        <v>7</v>
      </c>
      <c r="AC15">
        <v>4</v>
      </c>
      <c r="AD15" s="3">
        <v>3</v>
      </c>
      <c r="AE15" s="3">
        <v>4</v>
      </c>
      <c r="AG15" s="3">
        <f t="shared" si="37"/>
        <v>0</v>
      </c>
      <c r="AH15" s="3"/>
      <c r="AI15" s="3">
        <v>6</v>
      </c>
      <c r="AJ15" s="18">
        <f t="shared" si="4"/>
        <v>3.5</v>
      </c>
      <c r="AK15" s="19">
        <f t="shared" si="5"/>
        <v>2.5</v>
      </c>
      <c r="AL15" s="2"/>
      <c r="AM15" s="26">
        <v>1</v>
      </c>
      <c r="AN15" s="4">
        <v>2</v>
      </c>
      <c r="AO15" s="3">
        <v>3</v>
      </c>
      <c r="AP15" s="3">
        <v>1</v>
      </c>
      <c r="AQ15" s="3">
        <v>1</v>
      </c>
      <c r="AR15" s="3">
        <v>1</v>
      </c>
      <c r="AT15" s="3">
        <f t="shared" si="6"/>
        <v>0</v>
      </c>
      <c r="AU15" s="3"/>
      <c r="AV15" s="3">
        <v>2.5</v>
      </c>
      <c r="AW15" s="18">
        <f t="shared" si="7"/>
        <v>1</v>
      </c>
      <c r="AX15" s="19">
        <f t="shared" si="8"/>
        <v>1.5</v>
      </c>
      <c r="AY15" s="2"/>
      <c r="AZ15" s="37">
        <v>0.66666666666666663</v>
      </c>
      <c r="BA15" s="22">
        <v>14.96078431372549</v>
      </c>
      <c r="BB15" s="22">
        <v>26.96078431372549</v>
      </c>
      <c r="BC15" s="22">
        <v>0.66666666666666663</v>
      </c>
      <c r="BD15" s="22">
        <v>1</v>
      </c>
      <c r="BE15" s="126">
        <v>26.96078431372549</v>
      </c>
      <c r="BF15" s="126">
        <v>5.215686274509804</v>
      </c>
      <c r="BG15" s="126">
        <v>1.2941176470588236</v>
      </c>
      <c r="BI15" s="37">
        <v>0.22184874961635634</v>
      </c>
      <c r="BJ15" s="22">
        <v>1.2030542287912649</v>
      </c>
      <c r="BK15" s="22">
        <v>1.4465493494179105</v>
      </c>
      <c r="BL15" s="22">
        <v>0.22184874961635634</v>
      </c>
      <c r="BM15" s="22">
        <v>0.3010299956639812</v>
      </c>
      <c r="BN15" s="20">
        <f t="shared" si="9"/>
        <v>1.4465493494179105</v>
      </c>
      <c r="BO15" s="20">
        <f t="shared" si="10"/>
        <v>0.79348908611981517</v>
      </c>
      <c r="BP15" s="20">
        <f t="shared" si="11"/>
        <v>0.36061568564822527</v>
      </c>
      <c r="BQ15" s="22"/>
      <c r="BR15" s="20">
        <f t="shared" si="12"/>
        <v>0</v>
      </c>
      <c r="BS15" s="20">
        <f t="shared" si="38"/>
        <v>0.4259687322722811</v>
      </c>
      <c r="BT15" s="20">
        <f t="shared" si="39"/>
        <v>0.87562859787068636</v>
      </c>
      <c r="BU15" s="72">
        <f t="shared" si="40"/>
        <v>-0.44965986559840526</v>
      </c>
      <c r="BV15" s="8"/>
      <c r="BW15" s="42"/>
      <c r="BX15" s="49">
        <v>6.4615384615384617</v>
      </c>
      <c r="BY15" s="49">
        <v>7.25</v>
      </c>
      <c r="BZ15" s="49">
        <v>3.8461538461538463</v>
      </c>
      <c r="CA15" s="49">
        <v>3.6923076923076925</v>
      </c>
      <c r="CB15" s="49">
        <v>6.8461538461538458</v>
      </c>
      <c r="CC15" s="49">
        <v>6.916666666666667</v>
      </c>
      <c r="CD15" s="49">
        <v>2.8461538461538463</v>
      </c>
      <c r="CE15" s="49">
        <v>4.1538461538461542</v>
      </c>
      <c r="CF15" s="6"/>
      <c r="CG15" s="13">
        <f t="shared" si="41"/>
        <v>6.8557692307692308</v>
      </c>
      <c r="CH15" s="13">
        <f t="shared" si="42"/>
        <v>3.7692307692307692</v>
      </c>
      <c r="CI15" s="10">
        <f t="shared" si="43"/>
        <v>3.0865384615384617</v>
      </c>
      <c r="CJ15" s="13">
        <f t="shared" si="44"/>
        <v>6.8814102564102564</v>
      </c>
      <c r="CK15" s="13">
        <f t="shared" si="45"/>
        <v>3.5</v>
      </c>
      <c r="CL15" s="10">
        <f t="shared" si="46"/>
        <v>3.3814102564102564</v>
      </c>
      <c r="CM15" s="2"/>
      <c r="CN15" s="49">
        <v>4.583333333333333</v>
      </c>
      <c r="CO15" s="49">
        <v>4.416666666666667</v>
      </c>
      <c r="CP15" s="49">
        <v>2.3333333333333335</v>
      </c>
      <c r="CQ15" s="49">
        <v>3.25</v>
      </c>
      <c r="CR15" s="49"/>
      <c r="CS15" s="12">
        <f t="shared" si="47"/>
        <v>4.5</v>
      </c>
      <c r="CT15" s="12">
        <f t="shared" si="48"/>
        <v>2.791666666666667</v>
      </c>
      <c r="CU15" s="11">
        <f t="shared" si="49"/>
        <v>1.708333333333333</v>
      </c>
      <c r="CV15" s="1"/>
      <c r="CW15" s="73">
        <f t="shared" si="13"/>
        <v>0</v>
      </c>
      <c r="CX15" s="73">
        <f t="shared" si="13"/>
        <v>0</v>
      </c>
      <c r="CY15" s="75">
        <f t="shared" si="14"/>
        <v>0</v>
      </c>
      <c r="CZ15" s="73">
        <f t="shared" si="15"/>
        <v>0</v>
      </c>
      <c r="DA15" s="73">
        <f t="shared" si="15"/>
        <v>0</v>
      </c>
      <c r="DB15" s="75">
        <f t="shared" si="16"/>
        <v>0</v>
      </c>
      <c r="DC15" s="78">
        <f t="shared" si="17"/>
        <v>0</v>
      </c>
      <c r="DD15" s="73">
        <f t="shared" si="18"/>
        <v>0</v>
      </c>
      <c r="DE15" s="73">
        <f t="shared" si="18"/>
        <v>0</v>
      </c>
      <c r="DF15" s="73">
        <f t="shared" si="18"/>
        <v>0</v>
      </c>
      <c r="DG15" s="73">
        <f t="shared" si="18"/>
        <v>0</v>
      </c>
      <c r="DH15" s="75">
        <f t="shared" si="19"/>
        <v>0</v>
      </c>
      <c r="DI15" s="73">
        <f t="shared" si="20"/>
        <v>0</v>
      </c>
      <c r="DJ15" s="73">
        <f t="shared" si="20"/>
        <v>0</v>
      </c>
      <c r="DK15" s="73">
        <f t="shared" si="20"/>
        <v>0</v>
      </c>
      <c r="DL15" s="73">
        <f t="shared" si="20"/>
        <v>0</v>
      </c>
      <c r="DM15" s="11">
        <f t="shared" si="21"/>
        <v>0</v>
      </c>
      <c r="DN15" s="81">
        <f t="shared" si="22"/>
        <v>0</v>
      </c>
      <c r="DO15" s="1"/>
      <c r="DP15" s="39">
        <f t="shared" si="50"/>
        <v>0</v>
      </c>
      <c r="DQ15" s="7">
        <f t="shared" si="51"/>
        <v>0</v>
      </c>
      <c r="DR15" s="7">
        <f t="shared" si="52"/>
        <v>0</v>
      </c>
      <c r="DS15" s="7">
        <f t="shared" si="53"/>
        <v>0</v>
      </c>
      <c r="DT15" s="7">
        <f t="shared" si="54"/>
        <v>0</v>
      </c>
      <c r="DU15" s="7">
        <f t="shared" si="55"/>
        <v>0</v>
      </c>
      <c r="DV15" s="7">
        <f t="shared" si="56"/>
        <v>0</v>
      </c>
      <c r="DW15" s="7">
        <f t="shared" si="57"/>
        <v>0</v>
      </c>
      <c r="DX15" s="7">
        <f t="shared" si="58"/>
        <v>0</v>
      </c>
      <c r="DY15" s="7">
        <f t="shared" si="59"/>
        <v>0</v>
      </c>
      <c r="DZ15" s="7">
        <f t="shared" si="60"/>
        <v>0</v>
      </c>
      <c r="EA15" s="7">
        <f t="shared" si="61"/>
        <v>0</v>
      </c>
      <c r="EC15" s="249">
        <v>20</v>
      </c>
      <c r="ED15" s="249">
        <v>0</v>
      </c>
      <c r="EE15" s="249">
        <v>0</v>
      </c>
      <c r="EF15" s="249">
        <v>0</v>
      </c>
      <c r="EG15" s="249">
        <v>0</v>
      </c>
      <c r="EH15" s="249">
        <v>20</v>
      </c>
      <c r="EI15" s="249">
        <v>0</v>
      </c>
      <c r="EJ15" s="249">
        <v>0</v>
      </c>
      <c r="EK15" s="249">
        <v>0</v>
      </c>
      <c r="EL15" s="249">
        <v>0</v>
      </c>
      <c r="EM15" s="249"/>
      <c r="EN15" s="249">
        <v>20</v>
      </c>
      <c r="EO15" s="249">
        <v>0</v>
      </c>
      <c r="EP15" s="249">
        <v>0</v>
      </c>
      <c r="EQ15" s="249">
        <v>20</v>
      </c>
      <c r="ER15" s="249">
        <v>0</v>
      </c>
      <c r="ES15" s="252">
        <v>0</v>
      </c>
      <c r="ET15" s="249">
        <v>20</v>
      </c>
      <c r="EU15" s="249">
        <v>0</v>
      </c>
      <c r="EV15" s="249">
        <v>0</v>
      </c>
      <c r="EW15" s="249">
        <v>20</v>
      </c>
      <c r="EX15" s="249">
        <v>0</v>
      </c>
      <c r="EY15" s="249">
        <v>0</v>
      </c>
      <c r="EZ15" s="249"/>
      <c r="FA15" s="249">
        <v>20</v>
      </c>
      <c r="FB15" s="251">
        <v>0</v>
      </c>
      <c r="FC15" s="251">
        <v>0</v>
      </c>
      <c r="FD15" s="249">
        <v>20</v>
      </c>
      <c r="FE15" s="252">
        <v>0</v>
      </c>
      <c r="FF15" s="252">
        <v>0</v>
      </c>
      <c r="FG15" s="252">
        <v>20</v>
      </c>
      <c r="FH15" s="252">
        <v>0</v>
      </c>
      <c r="FI15" s="252">
        <v>0</v>
      </c>
      <c r="FJ15" s="252">
        <v>20</v>
      </c>
      <c r="FK15" s="252">
        <v>0</v>
      </c>
      <c r="FL15" s="252">
        <v>0</v>
      </c>
    </row>
    <row r="16" spans="1:168" s="4" customFormat="1">
      <c r="A16" s="4">
        <v>32</v>
      </c>
      <c r="B16" s="21" t="s">
        <v>260</v>
      </c>
      <c r="C16" s="21" t="s">
        <v>261</v>
      </c>
      <c r="D16" s="21" t="s">
        <v>262</v>
      </c>
      <c r="E16" s="21" t="s">
        <v>263</v>
      </c>
      <c r="F16" s="21" t="s">
        <v>341</v>
      </c>
      <c r="G16" s="127" t="s">
        <v>538</v>
      </c>
      <c r="H16" s="127" t="s">
        <v>539</v>
      </c>
      <c r="I16" s="127" t="s">
        <v>540</v>
      </c>
      <c r="J16" s="26" t="s">
        <v>379</v>
      </c>
      <c r="K16" s="26">
        <v>2</v>
      </c>
      <c r="L16" s="4">
        <v>6</v>
      </c>
      <c r="M16" s="4">
        <v>5</v>
      </c>
      <c r="N16" s="4">
        <v>6</v>
      </c>
      <c r="O16" s="3">
        <f t="shared" si="0"/>
        <v>6</v>
      </c>
      <c r="P16" s="3">
        <f t="shared" si="1"/>
        <v>5</v>
      </c>
      <c r="Q16" s="3">
        <f t="shared" si="2"/>
        <v>6</v>
      </c>
      <c r="R16" s="3"/>
      <c r="S16" s="3">
        <f t="shared" si="35"/>
        <v>0</v>
      </c>
      <c r="T16" s="3"/>
      <c r="U16" s="3">
        <v>5.5</v>
      </c>
      <c r="V16" s="3">
        <f t="shared" si="3"/>
        <v>5.5</v>
      </c>
      <c r="W16" s="19">
        <f t="shared" si="36"/>
        <v>0</v>
      </c>
      <c r="X16" s="2"/>
      <c r="Y16" s="24">
        <v>2</v>
      </c>
      <c r="Z16" s="5">
        <v>4</v>
      </c>
      <c r="AA16" s="5">
        <v>5</v>
      </c>
      <c r="AB16" s="3">
        <v>6</v>
      </c>
      <c r="AC16">
        <v>6</v>
      </c>
      <c r="AD16" s="3">
        <v>5</v>
      </c>
      <c r="AE16" s="3">
        <v>6</v>
      </c>
      <c r="AG16" s="3">
        <f t="shared" si="37"/>
        <v>-2</v>
      </c>
      <c r="AH16" s="3"/>
      <c r="AI16" s="3">
        <v>5.5</v>
      </c>
      <c r="AJ16" s="18">
        <f t="shared" si="4"/>
        <v>5.5</v>
      </c>
      <c r="AK16" s="19">
        <f t="shared" si="5"/>
        <v>0</v>
      </c>
      <c r="AL16" s="2"/>
      <c r="AM16" s="26">
        <v>1</v>
      </c>
      <c r="AN16" s="4">
        <v>1</v>
      </c>
      <c r="AO16" s="3">
        <v>1</v>
      </c>
      <c r="AP16" s="3">
        <v>2</v>
      </c>
      <c r="AQ16" s="3">
        <v>1</v>
      </c>
      <c r="AR16" s="3">
        <v>1</v>
      </c>
      <c r="AT16" s="3">
        <f t="shared" si="6"/>
        <v>-1</v>
      </c>
      <c r="AU16" s="3"/>
      <c r="AV16" s="3">
        <v>1</v>
      </c>
      <c r="AW16" s="18">
        <f t="shared" si="7"/>
        <v>1</v>
      </c>
      <c r="AX16" s="19">
        <f t="shared" si="8"/>
        <v>0</v>
      </c>
      <c r="AY16" s="2"/>
      <c r="AZ16" s="37">
        <v>3.6274509803921569</v>
      </c>
      <c r="BA16" s="22">
        <v>4424.2941176470586</v>
      </c>
      <c r="BB16" s="22">
        <v>0.45098039215686275</v>
      </c>
      <c r="BC16" s="22">
        <v>3.7254901960784315</v>
      </c>
      <c r="BD16" s="22">
        <v>1.2352941176470589</v>
      </c>
      <c r="BE16" s="126">
        <v>0.50980392156862742</v>
      </c>
      <c r="BF16" s="126">
        <v>0.76470588235294112</v>
      </c>
      <c r="BG16" s="126">
        <v>0.31372549019607843</v>
      </c>
      <c r="BI16" s="37">
        <v>0.66534182687217014</v>
      </c>
      <c r="BJ16" s="22">
        <v>3.6459421404409138</v>
      </c>
      <c r="BK16" s="22">
        <v>0.16166154363303981</v>
      </c>
      <c r="BL16" s="22">
        <v>0.67444686647693197</v>
      </c>
      <c r="BM16" s="22">
        <v>0.34933467523853623</v>
      </c>
      <c r="BN16" s="20">
        <f t="shared" si="9"/>
        <v>0.17892054907454549</v>
      </c>
      <c r="BO16" s="20">
        <f t="shared" si="10"/>
        <v>0.24667233334138849</v>
      </c>
      <c r="BP16" s="20">
        <f t="shared" si="11"/>
        <v>0.11850462660289007</v>
      </c>
      <c r="BQ16" s="22"/>
      <c r="BR16" s="20">
        <f t="shared" si="12"/>
        <v>-1.7259005441505687E-2</v>
      </c>
      <c r="BS16" s="20">
        <f t="shared" si="38"/>
        <v>0.77530340751081739</v>
      </c>
      <c r="BT16" s="20">
        <f t="shared" si="39"/>
        <v>0.31773568916683381</v>
      </c>
      <c r="BU16" s="72">
        <f t="shared" si="40"/>
        <v>0.45756771834398358</v>
      </c>
      <c r="BV16" s="8"/>
      <c r="BW16" s="42"/>
      <c r="BX16" s="49">
        <v>5.8461538461538458</v>
      </c>
      <c r="BY16" s="49">
        <v>6.3076923076923075</v>
      </c>
      <c r="BZ16" s="49">
        <v>3.3076923076923075</v>
      </c>
      <c r="CA16" s="49">
        <v>2.7692307692307692</v>
      </c>
      <c r="CB16" s="49">
        <v>5.6923076923076925</v>
      </c>
      <c r="CC16" s="49">
        <v>6</v>
      </c>
      <c r="CD16" s="49">
        <v>3</v>
      </c>
      <c r="CE16" s="49">
        <v>3.1538461538461537</v>
      </c>
      <c r="CF16" s="6"/>
      <c r="CG16" s="13">
        <f t="shared" si="41"/>
        <v>6.0769230769230766</v>
      </c>
      <c r="CH16" s="13">
        <f t="shared" si="42"/>
        <v>3.0384615384615383</v>
      </c>
      <c r="CI16" s="10">
        <f t="shared" si="43"/>
        <v>3.0384615384615383</v>
      </c>
      <c r="CJ16" s="13">
        <f t="shared" si="44"/>
        <v>5.8461538461538467</v>
      </c>
      <c r="CK16" s="13">
        <f t="shared" si="45"/>
        <v>3.0769230769230766</v>
      </c>
      <c r="CL16" s="10">
        <f t="shared" si="46"/>
        <v>2.7692307692307701</v>
      </c>
      <c r="CM16" s="2"/>
      <c r="CN16" s="49">
        <v>4.25</v>
      </c>
      <c r="CO16" s="49">
        <v>4.5454545454545459</v>
      </c>
      <c r="CP16" s="49">
        <v>2.25</v>
      </c>
      <c r="CQ16" s="49">
        <v>2.1666666666666665</v>
      </c>
      <c r="CR16" s="49"/>
      <c r="CS16" s="12">
        <f t="shared" si="47"/>
        <v>4.3977272727272734</v>
      </c>
      <c r="CT16" s="12">
        <f t="shared" si="48"/>
        <v>2.208333333333333</v>
      </c>
      <c r="CU16" s="11">
        <f t="shared" si="49"/>
        <v>2.1893939393939403</v>
      </c>
      <c r="CV16" s="1"/>
      <c r="CW16" s="73">
        <f t="shared" si="13"/>
        <v>0</v>
      </c>
      <c r="CX16" s="73">
        <f t="shared" si="13"/>
        <v>0</v>
      </c>
      <c r="CY16" s="75">
        <f t="shared" si="14"/>
        <v>0</v>
      </c>
      <c r="CZ16" s="73">
        <f t="shared" si="15"/>
        <v>0</v>
      </c>
      <c r="DA16" s="73">
        <f t="shared" si="15"/>
        <v>0</v>
      </c>
      <c r="DB16" s="75">
        <f t="shared" si="16"/>
        <v>0</v>
      </c>
      <c r="DC16" s="78">
        <f t="shared" si="17"/>
        <v>0</v>
      </c>
      <c r="DD16" s="73">
        <f t="shared" si="18"/>
        <v>0.31756042929152134</v>
      </c>
      <c r="DE16" s="73">
        <f t="shared" si="18"/>
        <v>0</v>
      </c>
      <c r="DF16" s="73">
        <f t="shared" si="18"/>
        <v>0.31756042929152134</v>
      </c>
      <c r="DG16" s="73">
        <f t="shared" si="18"/>
        <v>0</v>
      </c>
      <c r="DH16" s="75">
        <f t="shared" si="19"/>
        <v>0.15878021464576067</v>
      </c>
      <c r="DI16" s="73">
        <f t="shared" si="20"/>
        <v>0</v>
      </c>
      <c r="DJ16" s="73">
        <f t="shared" si="20"/>
        <v>0</v>
      </c>
      <c r="DK16" s="73">
        <f t="shared" si="20"/>
        <v>0</v>
      </c>
      <c r="DL16" s="73">
        <f t="shared" si="20"/>
        <v>0</v>
      </c>
      <c r="DM16" s="11">
        <f t="shared" si="21"/>
        <v>0</v>
      </c>
      <c r="DN16" s="81">
        <f t="shared" si="22"/>
        <v>0.15878021464576067</v>
      </c>
      <c r="DO16" s="1"/>
      <c r="DP16" s="39">
        <f t="shared" si="50"/>
        <v>0</v>
      </c>
      <c r="DQ16" s="7">
        <f t="shared" si="51"/>
        <v>0</v>
      </c>
      <c r="DR16" s="7">
        <f t="shared" si="52"/>
        <v>0</v>
      </c>
      <c r="DS16" s="7">
        <f t="shared" si="53"/>
        <v>0</v>
      </c>
      <c r="DT16" s="7">
        <f t="shared" si="54"/>
        <v>2.5</v>
      </c>
      <c r="DU16" s="7">
        <f t="shared" si="55"/>
        <v>0</v>
      </c>
      <c r="DV16" s="7">
        <f t="shared" si="56"/>
        <v>2.5</v>
      </c>
      <c r="DW16" s="7">
        <f t="shared" si="57"/>
        <v>0</v>
      </c>
      <c r="DX16" s="7">
        <f t="shared" si="58"/>
        <v>0</v>
      </c>
      <c r="DY16" s="7">
        <f t="shared" si="59"/>
        <v>0</v>
      </c>
      <c r="DZ16" s="7">
        <f t="shared" si="60"/>
        <v>0</v>
      </c>
      <c r="EA16" s="7">
        <f t="shared" si="61"/>
        <v>0</v>
      </c>
      <c r="EC16" s="249">
        <v>20</v>
      </c>
      <c r="ED16" s="249">
        <v>0</v>
      </c>
      <c r="EE16" s="249">
        <v>0</v>
      </c>
      <c r="EF16" s="249">
        <v>0</v>
      </c>
      <c r="EG16" s="249">
        <v>0</v>
      </c>
      <c r="EH16" s="249">
        <v>20</v>
      </c>
      <c r="EI16" s="249">
        <v>0</v>
      </c>
      <c r="EJ16" s="249">
        <v>0</v>
      </c>
      <c r="EK16" s="249">
        <v>0</v>
      </c>
      <c r="EL16" s="249">
        <v>0</v>
      </c>
      <c r="EM16" s="249"/>
      <c r="EN16" s="249">
        <v>20</v>
      </c>
      <c r="EO16" s="249">
        <v>1</v>
      </c>
      <c r="EP16" s="249">
        <v>0</v>
      </c>
      <c r="EQ16" s="249">
        <v>20</v>
      </c>
      <c r="ER16" s="249">
        <v>0</v>
      </c>
      <c r="ES16" s="252">
        <v>0</v>
      </c>
      <c r="ET16" s="249">
        <v>20</v>
      </c>
      <c r="EU16" s="249">
        <v>0</v>
      </c>
      <c r="EV16" s="249">
        <v>0</v>
      </c>
      <c r="EW16" s="249">
        <v>20</v>
      </c>
      <c r="EX16" s="249">
        <v>1</v>
      </c>
      <c r="EY16" s="249">
        <v>0</v>
      </c>
      <c r="EZ16" s="249"/>
      <c r="FA16" s="249">
        <v>20</v>
      </c>
      <c r="FB16" s="251">
        <v>0</v>
      </c>
      <c r="FC16" s="251">
        <v>0</v>
      </c>
      <c r="FD16" s="249">
        <v>20</v>
      </c>
      <c r="FE16" s="252">
        <v>0</v>
      </c>
      <c r="FF16" s="252">
        <v>0</v>
      </c>
      <c r="FG16" s="252">
        <v>20</v>
      </c>
      <c r="FH16" s="252">
        <v>0</v>
      </c>
      <c r="FI16" s="252">
        <v>0</v>
      </c>
      <c r="FJ16" s="252">
        <v>20</v>
      </c>
      <c r="FK16" s="252">
        <v>0</v>
      </c>
      <c r="FL16" s="252">
        <v>0</v>
      </c>
    </row>
    <row r="17" spans="1:168" s="4" customFormat="1">
      <c r="A17" s="4">
        <v>18</v>
      </c>
      <c r="B17" s="21" t="s">
        <v>69</v>
      </c>
      <c r="C17" s="21" t="s">
        <v>477</v>
      </c>
      <c r="D17" s="21" t="s">
        <v>381</v>
      </c>
      <c r="E17" s="21" t="s">
        <v>410</v>
      </c>
      <c r="F17" s="21" t="s">
        <v>70</v>
      </c>
      <c r="G17" s="128" t="s">
        <v>20</v>
      </c>
      <c r="H17" s="128" t="s">
        <v>29</v>
      </c>
      <c r="I17" s="128" t="s">
        <v>30</v>
      </c>
      <c r="J17" s="25" t="s">
        <v>379</v>
      </c>
      <c r="K17" s="26">
        <v>4</v>
      </c>
      <c r="L17" s="4">
        <v>7</v>
      </c>
      <c r="M17" s="4">
        <v>4</v>
      </c>
      <c r="N17" s="4">
        <v>5</v>
      </c>
      <c r="O17" s="3">
        <f t="shared" si="0"/>
        <v>7</v>
      </c>
      <c r="P17" s="3">
        <f t="shared" si="1"/>
        <v>5</v>
      </c>
      <c r="Q17" s="3">
        <f t="shared" si="2"/>
        <v>6</v>
      </c>
      <c r="R17" s="3"/>
      <c r="S17" s="3">
        <f t="shared" si="35"/>
        <v>0</v>
      </c>
      <c r="T17" s="3"/>
      <c r="U17" s="3">
        <v>4.5</v>
      </c>
      <c r="V17" s="3">
        <f t="shared" si="3"/>
        <v>5.5</v>
      </c>
      <c r="W17" s="19">
        <f t="shared" si="36"/>
        <v>-1</v>
      </c>
      <c r="X17" s="2"/>
      <c r="Y17" s="24">
        <v>3</v>
      </c>
      <c r="Z17" s="5">
        <v>7</v>
      </c>
      <c r="AA17" s="5">
        <v>3</v>
      </c>
      <c r="AB17" s="3">
        <v>4</v>
      </c>
      <c r="AC17">
        <v>7</v>
      </c>
      <c r="AD17" s="3">
        <v>4</v>
      </c>
      <c r="AE17" s="3">
        <v>5</v>
      </c>
      <c r="AG17" s="3">
        <f t="shared" si="37"/>
        <v>0</v>
      </c>
      <c r="AH17" s="3"/>
      <c r="AI17" s="3">
        <v>3.5</v>
      </c>
      <c r="AJ17" s="18">
        <f t="shared" si="4"/>
        <v>4.5</v>
      </c>
      <c r="AK17" s="19">
        <f t="shared" si="5"/>
        <v>-1</v>
      </c>
      <c r="AL17" s="2"/>
      <c r="AM17" s="26">
        <v>2</v>
      </c>
      <c r="AN17" s="4">
        <v>1</v>
      </c>
      <c r="AO17" s="3">
        <v>1</v>
      </c>
      <c r="AP17" s="3">
        <v>2</v>
      </c>
      <c r="AQ17" s="3">
        <v>1</v>
      </c>
      <c r="AR17" s="3">
        <v>1</v>
      </c>
      <c r="AT17" s="3">
        <f t="shared" si="6"/>
        <v>0</v>
      </c>
      <c r="AU17" s="3"/>
      <c r="AV17" s="3">
        <v>1</v>
      </c>
      <c r="AW17" s="18">
        <f t="shared" si="7"/>
        <v>1</v>
      </c>
      <c r="AX17" s="19">
        <f t="shared" si="8"/>
        <v>0</v>
      </c>
      <c r="AY17" s="2"/>
      <c r="AZ17" s="37">
        <v>6.6078431372549016</v>
      </c>
      <c r="BA17" s="22">
        <v>59.137254901960787</v>
      </c>
      <c r="BB17" s="22">
        <v>21.607843137254903</v>
      </c>
      <c r="BC17" s="22">
        <v>66.333333333333329</v>
      </c>
      <c r="BD17" s="22">
        <v>24.156862745098039</v>
      </c>
      <c r="BE17" s="126">
        <v>21.61</v>
      </c>
      <c r="BF17" s="126">
        <v>9.1960784313725483</v>
      </c>
      <c r="BG17" s="126">
        <v>2.1568627450980391</v>
      </c>
      <c r="BI17" s="37">
        <v>0.88126154949627089</v>
      </c>
      <c r="BJ17" s="22">
        <v>1.7791435998845491</v>
      </c>
      <c r="BK17" s="22">
        <v>1.3542591311967627</v>
      </c>
      <c r="BL17" s="22">
        <v>1.8282301147269613</v>
      </c>
      <c r="BM17" s="22">
        <v>1.4006564802769921</v>
      </c>
      <c r="BN17" s="20">
        <f t="shared" si="9"/>
        <v>1.3543005623453597</v>
      </c>
      <c r="BO17" s="20">
        <f t="shared" si="10"/>
        <v>1.0084331675368627</v>
      </c>
      <c r="BP17" s="20">
        <f t="shared" si="11"/>
        <v>0.49925569993391333</v>
      </c>
      <c r="BQ17" s="22"/>
      <c r="BR17" s="20">
        <f t="shared" si="12"/>
        <v>-4.1431148597004253E-5</v>
      </c>
      <c r="BS17" s="20">
        <f t="shared" si="38"/>
        <v>1.9613745583597975</v>
      </c>
      <c r="BT17" s="20">
        <f t="shared" si="39"/>
        <v>1.0917703733556452</v>
      </c>
      <c r="BU17" s="72">
        <f t="shared" si="40"/>
        <v>0.86960418500415226</v>
      </c>
      <c r="BV17" s="8"/>
      <c r="BW17" s="42"/>
      <c r="BX17" s="49">
        <v>5.9230769230769234</v>
      </c>
      <c r="BY17" s="49">
        <v>6.5384615384615383</v>
      </c>
      <c r="BZ17" s="49">
        <v>3.8461538461538463</v>
      </c>
      <c r="CA17" s="49">
        <v>2.9230769230769229</v>
      </c>
      <c r="CB17" s="49">
        <v>6.0769230769230766</v>
      </c>
      <c r="CC17" s="49">
        <v>6.0769230769230766</v>
      </c>
      <c r="CD17" s="49">
        <v>4.3076923076923075</v>
      </c>
      <c r="CE17" s="49">
        <v>3.5384615384615383</v>
      </c>
      <c r="CF17" s="6"/>
      <c r="CG17" s="13">
        <f t="shared" si="41"/>
        <v>6.2307692307692308</v>
      </c>
      <c r="CH17" s="13">
        <f t="shared" si="42"/>
        <v>3.3846153846153846</v>
      </c>
      <c r="CI17" s="10">
        <f t="shared" si="43"/>
        <v>2.8461538461538463</v>
      </c>
      <c r="CJ17" s="13">
        <f t="shared" si="44"/>
        <v>6.0769230769230766</v>
      </c>
      <c r="CK17" s="13">
        <f t="shared" si="45"/>
        <v>3.9230769230769229</v>
      </c>
      <c r="CL17" s="10">
        <f t="shared" si="46"/>
        <v>2.1538461538461537</v>
      </c>
      <c r="CM17" s="2"/>
      <c r="CN17" s="49">
        <v>3.1666666666666665</v>
      </c>
      <c r="CO17" s="49">
        <v>3.9090909090909092</v>
      </c>
      <c r="CP17" s="49">
        <v>3.6666666666666665</v>
      </c>
      <c r="CQ17" s="49">
        <v>3.4166666666666665</v>
      </c>
      <c r="CR17" s="49"/>
      <c r="CS17" s="12">
        <f t="shared" si="47"/>
        <v>3.5378787878787881</v>
      </c>
      <c r="CT17" s="12">
        <f t="shared" si="48"/>
        <v>3.5416666666666665</v>
      </c>
      <c r="CU17" s="11">
        <f t="shared" si="49"/>
        <v>-3.7878787878784514E-3</v>
      </c>
      <c r="CV17" s="1"/>
      <c r="CW17" s="73">
        <f t="shared" si="13"/>
        <v>0</v>
      </c>
      <c r="CX17" s="73">
        <f t="shared" si="13"/>
        <v>0</v>
      </c>
      <c r="CY17" s="75">
        <f t="shared" si="14"/>
        <v>0</v>
      </c>
      <c r="CZ17" s="73">
        <f t="shared" si="15"/>
        <v>0</v>
      </c>
      <c r="DA17" s="73">
        <f t="shared" si="15"/>
        <v>0</v>
      </c>
      <c r="DB17" s="75">
        <f t="shared" si="16"/>
        <v>0</v>
      </c>
      <c r="DC17" s="78">
        <f t="shared" si="17"/>
        <v>0</v>
      </c>
      <c r="DD17" s="73">
        <f t="shared" si="18"/>
        <v>0</v>
      </c>
      <c r="DE17" s="73">
        <f t="shared" si="18"/>
        <v>0</v>
      </c>
      <c r="DF17" s="73">
        <f t="shared" si="18"/>
        <v>0</v>
      </c>
      <c r="DG17" s="73">
        <f t="shared" si="18"/>
        <v>0</v>
      </c>
      <c r="DH17" s="75">
        <f t="shared" si="19"/>
        <v>0</v>
      </c>
      <c r="DI17" s="73">
        <f t="shared" si="20"/>
        <v>0</v>
      </c>
      <c r="DJ17" s="73">
        <f t="shared" si="20"/>
        <v>0</v>
      </c>
      <c r="DK17" s="73">
        <f t="shared" si="20"/>
        <v>0</v>
      </c>
      <c r="DL17" s="73">
        <f t="shared" si="20"/>
        <v>0</v>
      </c>
      <c r="DM17" s="11">
        <f t="shared" si="21"/>
        <v>0</v>
      </c>
      <c r="DN17" s="81">
        <f t="shared" si="22"/>
        <v>0</v>
      </c>
      <c r="DO17" s="1"/>
      <c r="DP17" s="39">
        <f t="shared" si="50"/>
        <v>0</v>
      </c>
      <c r="DQ17" s="7">
        <f t="shared" si="51"/>
        <v>0</v>
      </c>
      <c r="DR17" s="7">
        <f t="shared" si="52"/>
        <v>0</v>
      </c>
      <c r="DS17" s="7">
        <f t="shared" si="53"/>
        <v>0</v>
      </c>
      <c r="DT17" s="7">
        <f t="shared" si="54"/>
        <v>0</v>
      </c>
      <c r="DU17" s="7">
        <f t="shared" si="55"/>
        <v>0</v>
      </c>
      <c r="DV17" s="7">
        <f t="shared" si="56"/>
        <v>0</v>
      </c>
      <c r="DW17" s="7">
        <f t="shared" si="57"/>
        <v>0</v>
      </c>
      <c r="DX17" s="7">
        <f t="shared" si="58"/>
        <v>0</v>
      </c>
      <c r="DY17" s="7">
        <f t="shared" si="59"/>
        <v>0</v>
      </c>
      <c r="DZ17" s="7">
        <f t="shared" si="60"/>
        <v>0</v>
      </c>
      <c r="EA17" s="7">
        <f t="shared" si="61"/>
        <v>0</v>
      </c>
      <c r="EC17" s="249">
        <v>20</v>
      </c>
      <c r="ED17" s="249">
        <v>0</v>
      </c>
      <c r="EE17" s="249">
        <v>0</v>
      </c>
      <c r="EF17" s="249">
        <v>0</v>
      </c>
      <c r="EG17" s="249">
        <v>0</v>
      </c>
      <c r="EH17" s="249">
        <v>20</v>
      </c>
      <c r="EI17" s="249">
        <v>0</v>
      </c>
      <c r="EJ17" s="249">
        <v>0</v>
      </c>
      <c r="EK17" s="249">
        <v>0</v>
      </c>
      <c r="EL17" s="249">
        <v>0</v>
      </c>
      <c r="EM17" s="249"/>
      <c r="EN17" s="249">
        <v>20</v>
      </c>
      <c r="EO17" s="249">
        <v>0</v>
      </c>
      <c r="EP17" s="249">
        <v>0</v>
      </c>
      <c r="EQ17" s="249">
        <v>20</v>
      </c>
      <c r="ER17" s="249">
        <v>0</v>
      </c>
      <c r="ES17" s="252">
        <v>0</v>
      </c>
      <c r="ET17" s="249">
        <v>20</v>
      </c>
      <c r="EU17" s="249">
        <v>0</v>
      </c>
      <c r="EV17" s="249">
        <v>0</v>
      </c>
      <c r="EW17" s="249">
        <v>20</v>
      </c>
      <c r="EX17" s="249">
        <v>0</v>
      </c>
      <c r="EY17" s="249">
        <v>0</v>
      </c>
      <c r="EZ17" s="249"/>
      <c r="FA17" s="249">
        <v>20</v>
      </c>
      <c r="FB17" s="251">
        <v>0</v>
      </c>
      <c r="FC17" s="251">
        <v>0</v>
      </c>
      <c r="FD17" s="249">
        <v>20</v>
      </c>
      <c r="FE17" s="252">
        <v>0</v>
      </c>
      <c r="FF17" s="252">
        <v>0</v>
      </c>
      <c r="FG17" s="252">
        <v>20</v>
      </c>
      <c r="FH17" s="252">
        <v>0</v>
      </c>
      <c r="FI17" s="252">
        <v>0</v>
      </c>
      <c r="FJ17" s="252">
        <v>20</v>
      </c>
      <c r="FK17" s="252">
        <v>0</v>
      </c>
      <c r="FL17" s="252">
        <v>0</v>
      </c>
    </row>
    <row r="18" spans="1:168" s="4" customFormat="1">
      <c r="A18" s="3">
        <v>6</v>
      </c>
      <c r="B18" s="21" t="s">
        <v>516</v>
      </c>
      <c r="C18" s="21" t="s">
        <v>576</v>
      </c>
      <c r="D18" s="21" t="s">
        <v>238</v>
      </c>
      <c r="E18" s="21" t="s">
        <v>388</v>
      </c>
      <c r="F18" s="21" t="s">
        <v>389</v>
      </c>
      <c r="G18" s="127" t="s">
        <v>549</v>
      </c>
      <c r="H18" s="127" t="s">
        <v>58</v>
      </c>
      <c r="I18" s="127" t="s">
        <v>59</v>
      </c>
      <c r="J18" s="26" t="s">
        <v>379</v>
      </c>
      <c r="K18" s="26">
        <v>2</v>
      </c>
      <c r="L18" s="4">
        <v>6</v>
      </c>
      <c r="M18" s="4">
        <v>4</v>
      </c>
      <c r="N18" s="4">
        <v>5</v>
      </c>
      <c r="O18" s="3">
        <f t="shared" si="0"/>
        <v>6</v>
      </c>
      <c r="P18" s="3">
        <f t="shared" si="1"/>
        <v>4</v>
      </c>
      <c r="Q18" s="3">
        <f t="shared" si="2"/>
        <v>5</v>
      </c>
      <c r="R18" s="3"/>
      <c r="S18" s="3">
        <f t="shared" si="35"/>
        <v>0</v>
      </c>
      <c r="T18" s="3"/>
      <c r="U18" s="3">
        <v>4.5</v>
      </c>
      <c r="V18" s="3">
        <f t="shared" si="3"/>
        <v>4.5</v>
      </c>
      <c r="W18" s="19">
        <f t="shared" si="36"/>
        <v>0</v>
      </c>
      <c r="X18" s="2"/>
      <c r="Y18" s="24">
        <v>3</v>
      </c>
      <c r="Z18" s="5">
        <v>6</v>
      </c>
      <c r="AA18" s="5">
        <v>4</v>
      </c>
      <c r="AB18" s="3">
        <v>5</v>
      </c>
      <c r="AC18">
        <v>6</v>
      </c>
      <c r="AD18" s="3">
        <v>4</v>
      </c>
      <c r="AE18" s="3">
        <v>5</v>
      </c>
      <c r="AG18" s="3">
        <f t="shared" si="37"/>
        <v>0</v>
      </c>
      <c r="AH18" s="3"/>
      <c r="AI18" s="3">
        <v>4.5</v>
      </c>
      <c r="AJ18" s="18">
        <f t="shared" si="4"/>
        <v>4.5</v>
      </c>
      <c r="AK18" s="19">
        <f t="shared" si="5"/>
        <v>0</v>
      </c>
      <c r="AL18" s="2"/>
      <c r="AM18" s="26">
        <v>2</v>
      </c>
      <c r="AN18" s="4">
        <v>1</v>
      </c>
      <c r="AO18" s="3">
        <v>1</v>
      </c>
      <c r="AP18" s="3">
        <v>2</v>
      </c>
      <c r="AQ18" s="3">
        <v>1</v>
      </c>
      <c r="AR18" s="3">
        <v>1</v>
      </c>
      <c r="AT18" s="3">
        <f t="shared" si="6"/>
        <v>0</v>
      </c>
      <c r="AU18" s="3"/>
      <c r="AV18" s="3">
        <v>1</v>
      </c>
      <c r="AW18" s="18">
        <f t="shared" si="7"/>
        <v>1</v>
      </c>
      <c r="AX18" s="19">
        <f t="shared" si="8"/>
        <v>0</v>
      </c>
      <c r="AY18" s="2"/>
      <c r="AZ18" s="37">
        <v>20</v>
      </c>
      <c r="BA18" s="22">
        <v>1212.8431372549019</v>
      </c>
      <c r="BB18" s="22">
        <v>0.74509803921568629</v>
      </c>
      <c r="BC18" s="22">
        <v>7.3137254901960782</v>
      </c>
      <c r="BD18" s="22">
        <v>1.803921568627451</v>
      </c>
      <c r="BE18" s="126">
        <v>0.74509803921568629</v>
      </c>
      <c r="BF18" s="126">
        <v>64.117647058823536</v>
      </c>
      <c r="BG18" s="126">
        <v>19.823529411764707</v>
      </c>
      <c r="BI18" s="37">
        <v>1.3222192947339193</v>
      </c>
      <c r="BJ18" s="22">
        <v>3.0841625672777613</v>
      </c>
      <c r="BK18" s="22">
        <v>0.24181983054697642</v>
      </c>
      <c r="BL18" s="22">
        <v>0.91979568049479621</v>
      </c>
      <c r="BM18" s="22">
        <v>0.44776586136712543</v>
      </c>
      <c r="BN18" s="20">
        <f t="shared" si="9"/>
        <v>0.24181983054697642</v>
      </c>
      <c r="BO18" s="20">
        <f t="shared" si="10"/>
        <v>1.8136986995004489</v>
      </c>
      <c r="BP18" s="20">
        <f t="shared" si="11"/>
        <v>1.318554340647514</v>
      </c>
      <c r="BQ18" s="22"/>
      <c r="BR18" s="20">
        <f t="shared" si="12"/>
        <v>0</v>
      </c>
      <c r="BS18" s="20">
        <f t="shared" si="38"/>
        <v>1.005079525529275</v>
      </c>
      <c r="BT18" s="20">
        <f t="shared" si="39"/>
        <v>1.9291182718553463</v>
      </c>
      <c r="BU18" s="72">
        <f t="shared" si="40"/>
        <v>-0.9240387463260713</v>
      </c>
      <c r="BV18" s="8"/>
      <c r="BW18" s="42"/>
      <c r="BX18" s="49">
        <v>6.083333333333333</v>
      </c>
      <c r="BY18" s="49">
        <v>6.6923076923076925</v>
      </c>
      <c r="BZ18" s="49">
        <v>4.0769230769230766</v>
      </c>
      <c r="CA18" s="49">
        <v>3</v>
      </c>
      <c r="CB18" s="49">
        <v>7.0769230769230766</v>
      </c>
      <c r="CC18" s="49">
        <v>7.615384615384615</v>
      </c>
      <c r="CD18" s="49">
        <v>2.6923076923076925</v>
      </c>
      <c r="CE18" s="49">
        <v>2.8461538461538463</v>
      </c>
      <c r="CF18" s="6"/>
      <c r="CG18" s="13">
        <f t="shared" si="41"/>
        <v>6.3878205128205128</v>
      </c>
      <c r="CH18" s="13">
        <f t="shared" si="42"/>
        <v>3.5384615384615383</v>
      </c>
      <c r="CI18" s="10">
        <f t="shared" si="43"/>
        <v>2.8493589743589745</v>
      </c>
      <c r="CJ18" s="13">
        <f t="shared" si="44"/>
        <v>7.3461538461538458</v>
      </c>
      <c r="CK18" s="13">
        <f t="shared" si="45"/>
        <v>2.7692307692307692</v>
      </c>
      <c r="CL18" s="10">
        <f t="shared" si="46"/>
        <v>4.5769230769230766</v>
      </c>
      <c r="CM18" s="2"/>
      <c r="CN18" s="49">
        <v>3.9090909090909092</v>
      </c>
      <c r="CO18" s="49">
        <v>3.75</v>
      </c>
      <c r="CP18" s="49">
        <v>2.25</v>
      </c>
      <c r="CQ18" s="49">
        <v>2.3333333333333335</v>
      </c>
      <c r="CR18" s="49"/>
      <c r="CS18" s="12">
        <f t="shared" si="47"/>
        <v>3.8295454545454546</v>
      </c>
      <c r="CT18" s="12">
        <f t="shared" si="48"/>
        <v>2.291666666666667</v>
      </c>
      <c r="CU18" s="11">
        <f t="shared" si="49"/>
        <v>1.5378787878787876</v>
      </c>
      <c r="CV18" s="1"/>
      <c r="CW18" s="73">
        <f t="shared" si="13"/>
        <v>0.45102681179626242</v>
      </c>
      <c r="CX18" s="73">
        <f t="shared" si="13"/>
        <v>0.31756042929152134</v>
      </c>
      <c r="CY18" s="75">
        <f t="shared" si="14"/>
        <v>0.38429362054389188</v>
      </c>
      <c r="CZ18" s="73">
        <f t="shared" si="15"/>
        <v>0</v>
      </c>
      <c r="DA18" s="73">
        <f t="shared" si="15"/>
        <v>0</v>
      </c>
      <c r="DB18" s="75">
        <f t="shared" si="16"/>
        <v>0</v>
      </c>
      <c r="DC18" s="78">
        <f t="shared" si="17"/>
        <v>0.38429362054389188</v>
      </c>
      <c r="DD18" s="73">
        <f t="shared" si="18"/>
        <v>0.92729521800161219</v>
      </c>
      <c r="DE18" s="73">
        <f t="shared" si="18"/>
        <v>0</v>
      </c>
      <c r="DF18" s="73">
        <f t="shared" si="18"/>
        <v>0.86321189006954113</v>
      </c>
      <c r="DG18" s="73">
        <f t="shared" si="18"/>
        <v>0</v>
      </c>
      <c r="DH18" s="75">
        <f t="shared" si="19"/>
        <v>0.4476267770177883</v>
      </c>
      <c r="DI18" s="73">
        <f t="shared" si="20"/>
        <v>0</v>
      </c>
      <c r="DJ18" s="73">
        <f t="shared" si="20"/>
        <v>0</v>
      </c>
      <c r="DK18" s="73">
        <f t="shared" si="20"/>
        <v>0</v>
      </c>
      <c r="DL18" s="73">
        <f t="shared" si="20"/>
        <v>0</v>
      </c>
      <c r="DM18" s="11">
        <f t="shared" si="21"/>
        <v>0</v>
      </c>
      <c r="DN18" s="81">
        <f t="shared" si="22"/>
        <v>0.4476267770177883</v>
      </c>
      <c r="DO18" s="1"/>
      <c r="DP18" s="39">
        <f t="shared" si="50"/>
        <v>5</v>
      </c>
      <c r="DQ18" s="7">
        <f t="shared" si="51"/>
        <v>2.5</v>
      </c>
      <c r="DR18" s="7">
        <f t="shared" si="52"/>
        <v>0</v>
      </c>
      <c r="DS18" s="7">
        <f t="shared" si="53"/>
        <v>0</v>
      </c>
      <c r="DT18" s="7">
        <f t="shared" si="54"/>
        <v>20</v>
      </c>
      <c r="DU18" s="7">
        <f t="shared" si="55"/>
        <v>0</v>
      </c>
      <c r="DV18" s="7">
        <f t="shared" si="56"/>
        <v>17.5</v>
      </c>
      <c r="DW18" s="7">
        <f t="shared" si="57"/>
        <v>0</v>
      </c>
      <c r="DX18" s="7">
        <f t="shared" si="58"/>
        <v>0</v>
      </c>
      <c r="DY18" s="7">
        <f t="shared" si="59"/>
        <v>0</v>
      </c>
      <c r="DZ18" s="7">
        <f t="shared" si="60"/>
        <v>0</v>
      </c>
      <c r="EA18" s="7">
        <f t="shared" si="61"/>
        <v>0</v>
      </c>
      <c r="EC18" s="249">
        <v>20</v>
      </c>
      <c r="ED18" s="249">
        <v>2</v>
      </c>
      <c r="EE18" s="249">
        <v>1</v>
      </c>
      <c r="EF18" s="249">
        <v>0</v>
      </c>
      <c r="EG18" s="249">
        <v>0</v>
      </c>
      <c r="EH18" s="249">
        <v>20</v>
      </c>
      <c r="EI18" s="249">
        <v>0</v>
      </c>
      <c r="EJ18" s="249">
        <v>0</v>
      </c>
      <c r="EK18" s="249">
        <v>0</v>
      </c>
      <c r="EL18" s="249">
        <v>0</v>
      </c>
      <c r="EM18" s="249"/>
      <c r="EN18" s="249">
        <v>20</v>
      </c>
      <c r="EO18" s="249">
        <v>4</v>
      </c>
      <c r="EP18" s="249">
        <v>0</v>
      </c>
      <c r="EQ18" s="249">
        <v>20</v>
      </c>
      <c r="ER18" s="249">
        <v>4</v>
      </c>
      <c r="ES18" s="252">
        <v>0</v>
      </c>
      <c r="ET18" s="249">
        <v>20</v>
      </c>
      <c r="EU18" s="249">
        <v>3</v>
      </c>
      <c r="EV18" s="249">
        <v>0</v>
      </c>
      <c r="EW18" s="249">
        <v>20</v>
      </c>
      <c r="EX18" s="249">
        <v>4</v>
      </c>
      <c r="EY18" s="249">
        <v>0</v>
      </c>
      <c r="EZ18" s="249"/>
      <c r="FA18" s="249">
        <v>20</v>
      </c>
      <c r="FB18" s="251">
        <v>0</v>
      </c>
      <c r="FC18" s="251">
        <v>0</v>
      </c>
      <c r="FD18" s="249">
        <v>20</v>
      </c>
      <c r="FE18" s="252">
        <v>0</v>
      </c>
      <c r="FF18" s="252">
        <v>0</v>
      </c>
      <c r="FG18" s="252">
        <v>20</v>
      </c>
      <c r="FH18" s="252">
        <v>0</v>
      </c>
      <c r="FI18" s="252">
        <v>0</v>
      </c>
      <c r="FJ18" s="252">
        <v>20</v>
      </c>
      <c r="FK18" s="252">
        <v>0</v>
      </c>
      <c r="FL18" s="252">
        <v>0</v>
      </c>
    </row>
    <row r="19" spans="1:168" s="4" customFormat="1">
      <c r="A19" s="4">
        <v>31</v>
      </c>
      <c r="B19" s="21" t="s">
        <v>135</v>
      </c>
      <c r="C19" s="21" t="s">
        <v>500</v>
      </c>
      <c r="D19" s="21" t="s">
        <v>136</v>
      </c>
      <c r="E19" s="21" t="s">
        <v>137</v>
      </c>
      <c r="F19" s="21" t="s">
        <v>138</v>
      </c>
      <c r="G19" s="127" t="s">
        <v>555</v>
      </c>
      <c r="H19" s="127" t="s">
        <v>556</v>
      </c>
      <c r="I19" s="127" t="s">
        <v>557</v>
      </c>
      <c r="J19" s="26" t="s">
        <v>379</v>
      </c>
      <c r="K19" s="26">
        <v>5</v>
      </c>
      <c r="L19" s="4">
        <v>5</v>
      </c>
      <c r="M19" s="4">
        <v>4</v>
      </c>
      <c r="N19" s="4">
        <v>5</v>
      </c>
      <c r="O19" s="3">
        <f t="shared" si="0"/>
        <v>8</v>
      </c>
      <c r="P19" s="3">
        <f t="shared" si="1"/>
        <v>5</v>
      </c>
      <c r="Q19" s="3">
        <f t="shared" si="2"/>
        <v>6</v>
      </c>
      <c r="R19" s="3"/>
      <c r="S19" s="3">
        <f t="shared" si="35"/>
        <v>-3</v>
      </c>
      <c r="T19" s="3"/>
      <c r="U19" s="3">
        <v>4.5</v>
      </c>
      <c r="V19" s="3">
        <f t="shared" si="3"/>
        <v>5.5</v>
      </c>
      <c r="W19" s="19">
        <f t="shared" si="36"/>
        <v>-1</v>
      </c>
      <c r="X19" s="2"/>
      <c r="Y19" s="24">
        <v>4</v>
      </c>
      <c r="Z19" s="5">
        <v>4</v>
      </c>
      <c r="AA19" s="5">
        <v>3</v>
      </c>
      <c r="AB19" s="3">
        <v>4</v>
      </c>
      <c r="AC19">
        <v>5</v>
      </c>
      <c r="AD19" s="3">
        <v>5</v>
      </c>
      <c r="AE19" s="3">
        <v>6</v>
      </c>
      <c r="AG19" s="3">
        <f t="shared" si="37"/>
        <v>-1</v>
      </c>
      <c r="AH19" s="3"/>
      <c r="AI19" s="3">
        <v>3.5</v>
      </c>
      <c r="AJ19" s="18">
        <f t="shared" si="4"/>
        <v>5.5</v>
      </c>
      <c r="AK19" s="19">
        <f t="shared" si="5"/>
        <v>-2</v>
      </c>
      <c r="AL19" s="2"/>
      <c r="AM19" s="26">
        <v>2</v>
      </c>
      <c r="AN19" s="4">
        <v>1</v>
      </c>
      <c r="AO19" s="3">
        <v>1</v>
      </c>
      <c r="AP19" s="3">
        <v>2</v>
      </c>
      <c r="AQ19" s="3">
        <v>1</v>
      </c>
      <c r="AR19" s="3">
        <v>1</v>
      </c>
      <c r="AT19" s="3">
        <f t="shared" si="6"/>
        <v>0</v>
      </c>
      <c r="AU19" s="3"/>
      <c r="AV19" s="3">
        <v>1</v>
      </c>
      <c r="AW19" s="18">
        <f t="shared" si="7"/>
        <v>1</v>
      </c>
      <c r="AX19" s="19">
        <f t="shared" si="8"/>
        <v>0</v>
      </c>
      <c r="AY19" s="2"/>
      <c r="AZ19" s="37">
        <v>10.607843137254902</v>
      </c>
      <c r="BA19" s="22">
        <v>59.137254901960787</v>
      </c>
      <c r="BB19" s="22">
        <v>6.8627450980392153</v>
      </c>
      <c r="BC19" s="22">
        <v>2.2941176470588234</v>
      </c>
      <c r="BD19" s="22">
        <v>0.35294117647058826</v>
      </c>
      <c r="BE19" s="126">
        <f>1260/51</f>
        <v>24.705882352941178</v>
      </c>
      <c r="BF19" s="126">
        <f>6454/51</f>
        <v>126.54901960784314</v>
      </c>
      <c r="BG19" s="126">
        <f>1498/51</f>
        <v>29.372549019607842</v>
      </c>
      <c r="BI19" s="37">
        <v>1.0647515306249833</v>
      </c>
      <c r="BJ19" s="22">
        <v>1.7791435998845491</v>
      </c>
      <c r="BK19" s="22">
        <v>0.8955741965222459</v>
      </c>
      <c r="BL19" s="22">
        <v>0.51773910562792647</v>
      </c>
      <c r="BM19" s="22">
        <v>0.13127891463931898</v>
      </c>
      <c r="BN19" s="20">
        <f t="shared" si="9"/>
        <v>1.410032515592148</v>
      </c>
      <c r="BO19" s="20">
        <f t="shared" si="10"/>
        <v>2.1056771247996688</v>
      </c>
      <c r="BP19" s="20">
        <f t="shared" si="11"/>
        <v>1.4824812416612696</v>
      </c>
      <c r="BQ19" s="22"/>
      <c r="BR19" s="20">
        <f t="shared" si="12"/>
        <v>-0.51445831906990214</v>
      </c>
      <c r="BS19" s="20">
        <f t="shared" si="38"/>
        <v>0.5619427681199799</v>
      </c>
      <c r="BT19" s="20">
        <f t="shared" si="39"/>
        <v>2.1956826407960222</v>
      </c>
      <c r="BU19" s="72">
        <f t="shared" si="40"/>
        <v>-1.6337398726760424</v>
      </c>
      <c r="BV19" s="8"/>
      <c r="BW19" s="42"/>
      <c r="BX19" s="49">
        <v>6.9230769230769234</v>
      </c>
      <c r="BY19" s="49">
        <v>7</v>
      </c>
      <c r="BZ19" s="49">
        <v>4.615384615384615</v>
      </c>
      <c r="CA19" s="49">
        <v>3.8461538461538463</v>
      </c>
      <c r="CB19" s="49">
        <v>6.6923076923076925</v>
      </c>
      <c r="CC19" s="49">
        <v>7.3076923076923075</v>
      </c>
      <c r="CD19" s="49">
        <v>3.9166666666666665</v>
      </c>
      <c r="CE19" s="49">
        <v>3.9230769230769229</v>
      </c>
      <c r="CF19" s="6"/>
      <c r="CG19" s="13">
        <f t="shared" si="41"/>
        <v>6.9615384615384617</v>
      </c>
      <c r="CH19" s="13">
        <f t="shared" si="42"/>
        <v>4.2307692307692308</v>
      </c>
      <c r="CI19" s="10">
        <f t="shared" si="43"/>
        <v>2.7307692307692308</v>
      </c>
      <c r="CJ19" s="13">
        <f t="shared" si="44"/>
        <v>7</v>
      </c>
      <c r="CK19" s="13">
        <f t="shared" si="45"/>
        <v>3.9198717948717947</v>
      </c>
      <c r="CL19" s="10">
        <f t="shared" si="46"/>
        <v>3.0801282051282053</v>
      </c>
      <c r="CM19" s="2"/>
      <c r="CN19" s="49">
        <v>5</v>
      </c>
      <c r="CO19" s="49">
        <v>4.416666666666667</v>
      </c>
      <c r="CP19" s="49">
        <v>4.416666666666667</v>
      </c>
      <c r="CQ19" s="49">
        <v>4</v>
      </c>
      <c r="CR19" s="49"/>
      <c r="CS19" s="12">
        <f t="shared" si="47"/>
        <v>4.7083333333333339</v>
      </c>
      <c r="CT19" s="12">
        <f t="shared" si="48"/>
        <v>4.2083333333333339</v>
      </c>
      <c r="CU19" s="11">
        <f t="shared" si="49"/>
        <v>0.5</v>
      </c>
      <c r="CV19" s="1"/>
      <c r="CW19" s="73">
        <f t="shared" si="13"/>
        <v>0.45102681179626242</v>
      </c>
      <c r="CX19" s="73">
        <f t="shared" si="13"/>
        <v>0</v>
      </c>
      <c r="CY19" s="75">
        <f t="shared" si="14"/>
        <v>0.22551340589813121</v>
      </c>
      <c r="CZ19" s="73">
        <f t="shared" si="15"/>
        <v>0</v>
      </c>
      <c r="DA19" s="73">
        <f t="shared" si="15"/>
        <v>0</v>
      </c>
      <c r="DB19" s="75">
        <f t="shared" si="16"/>
        <v>0</v>
      </c>
      <c r="DC19" s="78">
        <f t="shared" si="17"/>
        <v>0.22551340589813121</v>
      </c>
      <c r="DD19" s="73">
        <f t="shared" si="18"/>
        <v>0.72273424781341566</v>
      </c>
      <c r="DE19" s="73">
        <f t="shared" si="18"/>
        <v>0</v>
      </c>
      <c r="DF19" s="73">
        <f t="shared" si="18"/>
        <v>1.0471975511965979</v>
      </c>
      <c r="DG19" s="73">
        <f t="shared" si="18"/>
        <v>0</v>
      </c>
      <c r="DH19" s="75">
        <f t="shared" si="19"/>
        <v>0.44248294975250335</v>
      </c>
      <c r="DI19" s="73">
        <f t="shared" si="20"/>
        <v>0</v>
      </c>
      <c r="DJ19" s="73">
        <f t="shared" si="20"/>
        <v>0</v>
      </c>
      <c r="DK19" s="73">
        <f t="shared" si="20"/>
        <v>0</v>
      </c>
      <c r="DL19" s="73">
        <f t="shared" si="20"/>
        <v>0</v>
      </c>
      <c r="DM19" s="11">
        <f t="shared" si="21"/>
        <v>0</v>
      </c>
      <c r="DN19" s="81">
        <f t="shared" si="22"/>
        <v>0.44248294975250335</v>
      </c>
      <c r="DO19" s="1"/>
      <c r="DP19" s="39">
        <f t="shared" si="50"/>
        <v>5</v>
      </c>
      <c r="DQ19" s="7">
        <f t="shared" si="51"/>
        <v>0</v>
      </c>
      <c r="DR19" s="7">
        <f t="shared" si="52"/>
        <v>0</v>
      </c>
      <c r="DS19" s="7">
        <f t="shared" si="53"/>
        <v>0</v>
      </c>
      <c r="DT19" s="7">
        <f t="shared" si="54"/>
        <v>12.5</v>
      </c>
      <c r="DU19" s="7">
        <f t="shared" si="55"/>
        <v>0</v>
      </c>
      <c r="DV19" s="7">
        <f t="shared" si="56"/>
        <v>25</v>
      </c>
      <c r="DW19" s="7">
        <f t="shared" si="57"/>
        <v>0</v>
      </c>
      <c r="DX19" s="7">
        <f t="shared" si="58"/>
        <v>0</v>
      </c>
      <c r="DY19" s="7">
        <f t="shared" si="59"/>
        <v>0</v>
      </c>
      <c r="DZ19" s="7">
        <f t="shared" si="60"/>
        <v>0</v>
      </c>
      <c r="EA19" s="7">
        <f t="shared" si="61"/>
        <v>0</v>
      </c>
      <c r="EC19" s="249">
        <v>20</v>
      </c>
      <c r="ED19" s="249">
        <v>1</v>
      </c>
      <c r="EE19" s="249">
        <v>0</v>
      </c>
      <c r="EF19" s="249">
        <v>0</v>
      </c>
      <c r="EG19" s="249">
        <v>0</v>
      </c>
      <c r="EH19" s="249">
        <v>20</v>
      </c>
      <c r="EI19" s="249">
        <v>1</v>
      </c>
      <c r="EJ19" s="249">
        <v>0</v>
      </c>
      <c r="EK19" s="249">
        <v>0</v>
      </c>
      <c r="EL19" s="249">
        <v>0</v>
      </c>
      <c r="EM19" s="249"/>
      <c r="EN19" s="249">
        <v>20</v>
      </c>
      <c r="EO19" s="249">
        <v>5</v>
      </c>
      <c r="EP19" s="249">
        <v>0</v>
      </c>
      <c r="EQ19" s="249">
        <v>20</v>
      </c>
      <c r="ER19" s="249">
        <v>0</v>
      </c>
      <c r="ES19" s="252">
        <v>0</v>
      </c>
      <c r="ET19" s="249">
        <v>20</v>
      </c>
      <c r="EU19" s="249">
        <v>7</v>
      </c>
      <c r="EV19" s="249">
        <v>0</v>
      </c>
      <c r="EW19" s="249">
        <v>20</v>
      </c>
      <c r="EX19" s="249">
        <v>3</v>
      </c>
      <c r="EY19" s="249">
        <v>0</v>
      </c>
      <c r="EZ19" s="249"/>
      <c r="FA19" s="249">
        <v>20</v>
      </c>
      <c r="FB19" s="251">
        <v>0</v>
      </c>
      <c r="FC19" s="251">
        <v>0</v>
      </c>
      <c r="FD19" s="249">
        <v>20</v>
      </c>
      <c r="FE19" s="252">
        <v>0</v>
      </c>
      <c r="FF19" s="252">
        <v>0</v>
      </c>
      <c r="FG19" s="252">
        <v>20</v>
      </c>
      <c r="FH19" s="252">
        <v>0</v>
      </c>
      <c r="FI19" s="252">
        <v>0</v>
      </c>
      <c r="FJ19" s="252">
        <v>20</v>
      </c>
      <c r="FK19" s="252">
        <v>0</v>
      </c>
      <c r="FL19" s="252">
        <v>0</v>
      </c>
    </row>
    <row r="20" spans="1:168" s="4" customFormat="1">
      <c r="A20" s="4">
        <v>14</v>
      </c>
      <c r="B20" s="21" t="s">
        <v>568</v>
      </c>
      <c r="C20" s="21" t="s">
        <v>477</v>
      </c>
      <c r="D20" s="21" t="s">
        <v>569</v>
      </c>
      <c r="E20" s="21" t="s">
        <v>570</v>
      </c>
      <c r="F20" s="21" t="s">
        <v>571</v>
      </c>
      <c r="G20" s="127" t="s">
        <v>542</v>
      </c>
      <c r="H20" s="127" t="s">
        <v>543</v>
      </c>
      <c r="I20" s="127" t="s">
        <v>544</v>
      </c>
      <c r="J20" s="26" t="s">
        <v>274</v>
      </c>
      <c r="K20" s="26">
        <v>4</v>
      </c>
      <c r="L20" s="4">
        <v>6</v>
      </c>
      <c r="M20" s="4">
        <v>6</v>
      </c>
      <c r="N20" s="4">
        <v>7</v>
      </c>
      <c r="O20" s="3">
        <f t="shared" si="0"/>
        <v>6</v>
      </c>
      <c r="P20" s="3">
        <f t="shared" si="1"/>
        <v>4</v>
      </c>
      <c r="Q20" s="3">
        <f t="shared" si="2"/>
        <v>5</v>
      </c>
      <c r="R20" s="3"/>
      <c r="S20" s="3">
        <f t="shared" si="35"/>
        <v>0</v>
      </c>
      <c r="T20" s="3"/>
      <c r="U20" s="3">
        <v>6.5</v>
      </c>
      <c r="V20" s="3">
        <f t="shared" si="3"/>
        <v>4.5</v>
      </c>
      <c r="W20" s="19">
        <f t="shared" si="36"/>
        <v>2</v>
      </c>
      <c r="X20" s="2"/>
      <c r="Y20" s="24">
        <v>3</v>
      </c>
      <c r="Z20" s="5">
        <v>6</v>
      </c>
      <c r="AA20" s="5">
        <v>5</v>
      </c>
      <c r="AB20" s="3">
        <v>6</v>
      </c>
      <c r="AC20">
        <v>6</v>
      </c>
      <c r="AD20" s="3">
        <v>4</v>
      </c>
      <c r="AE20" s="3">
        <v>5</v>
      </c>
      <c r="AG20" s="3">
        <f t="shared" si="37"/>
        <v>0</v>
      </c>
      <c r="AH20" s="3"/>
      <c r="AI20" s="3">
        <v>5.5</v>
      </c>
      <c r="AJ20" s="18">
        <f t="shared" si="4"/>
        <v>4.5</v>
      </c>
      <c r="AK20" s="19">
        <f t="shared" si="5"/>
        <v>1</v>
      </c>
      <c r="AL20" s="2"/>
      <c r="AM20" s="26">
        <v>2</v>
      </c>
      <c r="AN20" s="4">
        <v>2</v>
      </c>
      <c r="AO20" s="3">
        <v>2</v>
      </c>
      <c r="AP20" s="3">
        <v>2</v>
      </c>
      <c r="AQ20" s="3">
        <v>1</v>
      </c>
      <c r="AR20" s="3">
        <v>1</v>
      </c>
      <c r="AT20" s="3">
        <f t="shared" si="6"/>
        <v>0</v>
      </c>
      <c r="AU20" s="3"/>
      <c r="AV20" s="3">
        <v>2</v>
      </c>
      <c r="AW20" s="18">
        <f t="shared" si="7"/>
        <v>1</v>
      </c>
      <c r="AX20" s="19">
        <f t="shared" si="8"/>
        <v>1</v>
      </c>
      <c r="AY20" s="2"/>
      <c r="AZ20" s="37">
        <v>8.5882352941176467</v>
      </c>
      <c r="BA20" s="22">
        <v>59.137254901960787</v>
      </c>
      <c r="BB20" s="22">
        <v>27.098039215686274</v>
      </c>
      <c r="BC20" s="22">
        <v>1.3333333333333333</v>
      </c>
      <c r="BD20" s="22">
        <v>0.23529411764705882</v>
      </c>
      <c r="BE20" s="126">
        <v>27.098039215686274</v>
      </c>
      <c r="BF20" s="126">
        <v>2.0392156862745097</v>
      </c>
      <c r="BG20" s="126">
        <v>1.6470588235294117</v>
      </c>
      <c r="BI20" s="37">
        <v>0.9817386830256839</v>
      </c>
      <c r="BJ20" s="22">
        <v>1.7791435998845491</v>
      </c>
      <c r="BK20" s="22">
        <v>1.4486760142994082</v>
      </c>
      <c r="BL20" s="22">
        <v>0.36797678529459432</v>
      </c>
      <c r="BM20" s="22">
        <v>9.1770373355645363E-2</v>
      </c>
      <c r="BN20" s="20">
        <f t="shared" si="9"/>
        <v>1.4486760142994082</v>
      </c>
      <c r="BO20" s="20">
        <f t="shared" si="10"/>
        <v>0.48276152207235512</v>
      </c>
      <c r="BP20" s="20">
        <f t="shared" si="11"/>
        <v>0.42276359239706973</v>
      </c>
      <c r="BQ20" s="22"/>
      <c r="BR20" s="20">
        <f t="shared" si="12"/>
        <v>0</v>
      </c>
      <c r="BS20" s="20">
        <f t="shared" si="38"/>
        <v>0.40970111955782784</v>
      </c>
      <c r="BT20" s="20">
        <f t="shared" si="39"/>
        <v>0.67082772485020126</v>
      </c>
      <c r="BU20" s="72">
        <f t="shared" si="40"/>
        <v>-0.26112660529237341</v>
      </c>
      <c r="BV20" s="8"/>
      <c r="BW20" s="42"/>
      <c r="BX20" s="49">
        <v>7.0769230769230766</v>
      </c>
      <c r="BY20" s="49">
        <v>7.0769230769230766</v>
      </c>
      <c r="BZ20" s="49">
        <v>5.3076923076923075</v>
      </c>
      <c r="CA20" s="49">
        <v>5.8461538461538458</v>
      </c>
      <c r="CB20" s="49">
        <v>7.4615384615384617</v>
      </c>
      <c r="CC20" s="49">
        <v>7.615384615384615</v>
      </c>
      <c r="CD20" s="49">
        <v>5.4615384615384617</v>
      </c>
      <c r="CE20" s="49">
        <v>4.9230769230769234</v>
      </c>
      <c r="CF20" s="6"/>
      <c r="CG20" s="13">
        <f t="shared" si="41"/>
        <v>7.0769230769230766</v>
      </c>
      <c r="CH20" s="13">
        <f t="shared" si="42"/>
        <v>5.5769230769230766</v>
      </c>
      <c r="CI20" s="10">
        <f t="shared" si="43"/>
        <v>1.5</v>
      </c>
      <c r="CJ20" s="13">
        <f t="shared" si="44"/>
        <v>7.5384615384615383</v>
      </c>
      <c r="CK20" s="13">
        <f t="shared" si="45"/>
        <v>5.1923076923076925</v>
      </c>
      <c r="CL20" s="10">
        <f t="shared" si="46"/>
        <v>2.3461538461538458</v>
      </c>
      <c r="CM20" s="2"/>
      <c r="CN20" s="49">
        <v>4.583333333333333</v>
      </c>
      <c r="CO20" s="49">
        <v>3.6363636363636362</v>
      </c>
      <c r="CP20" s="49">
        <v>3.3333333333333335</v>
      </c>
      <c r="CQ20" s="49">
        <v>3.25</v>
      </c>
      <c r="CR20" s="49"/>
      <c r="CS20" s="12">
        <f t="shared" si="47"/>
        <v>4.1098484848484844</v>
      </c>
      <c r="CT20" s="12">
        <f t="shared" si="48"/>
        <v>3.291666666666667</v>
      </c>
      <c r="CU20" s="11">
        <f t="shared" si="49"/>
        <v>0.81818181818181746</v>
      </c>
      <c r="CV20" s="1"/>
      <c r="CW20" s="73">
        <f t="shared" si="13"/>
        <v>0</v>
      </c>
      <c r="CX20" s="73">
        <f t="shared" si="13"/>
        <v>0</v>
      </c>
      <c r="CY20" s="75">
        <f t="shared" si="14"/>
        <v>0</v>
      </c>
      <c r="CZ20" s="73">
        <f t="shared" si="15"/>
        <v>0</v>
      </c>
      <c r="DA20" s="73">
        <f t="shared" si="15"/>
        <v>0</v>
      </c>
      <c r="DB20" s="75">
        <f t="shared" si="16"/>
        <v>0</v>
      </c>
      <c r="DC20" s="78">
        <f t="shared" si="17"/>
        <v>0</v>
      </c>
      <c r="DD20" s="73">
        <f t="shared" si="18"/>
        <v>0.72273424781341566</v>
      </c>
      <c r="DE20" s="73">
        <f t="shared" si="18"/>
        <v>0</v>
      </c>
      <c r="DF20" s="73">
        <f t="shared" si="18"/>
        <v>0.79539883018414359</v>
      </c>
      <c r="DG20" s="73">
        <f t="shared" si="18"/>
        <v>0</v>
      </c>
      <c r="DH20" s="75">
        <f t="shared" si="19"/>
        <v>0.37953326949938981</v>
      </c>
      <c r="DI20" s="73">
        <f t="shared" si="20"/>
        <v>0</v>
      </c>
      <c r="DJ20" s="73">
        <f t="shared" si="20"/>
        <v>0</v>
      </c>
      <c r="DK20" s="73">
        <f t="shared" si="20"/>
        <v>0</v>
      </c>
      <c r="DL20" s="73">
        <f t="shared" si="20"/>
        <v>0</v>
      </c>
      <c r="DM20" s="11">
        <f t="shared" si="21"/>
        <v>0</v>
      </c>
      <c r="DN20" s="81">
        <f t="shared" si="22"/>
        <v>0.37953326949938981</v>
      </c>
      <c r="DO20" s="1"/>
      <c r="DP20" s="39">
        <f t="shared" si="50"/>
        <v>0</v>
      </c>
      <c r="DQ20" s="7">
        <f t="shared" si="51"/>
        <v>0</v>
      </c>
      <c r="DR20" s="7">
        <f t="shared" si="52"/>
        <v>0</v>
      </c>
      <c r="DS20" s="7">
        <f t="shared" si="53"/>
        <v>0</v>
      </c>
      <c r="DT20" s="7">
        <f t="shared" si="54"/>
        <v>12.5</v>
      </c>
      <c r="DU20" s="7">
        <f t="shared" si="55"/>
        <v>0</v>
      </c>
      <c r="DV20" s="7">
        <f t="shared" si="56"/>
        <v>15</v>
      </c>
      <c r="DW20" s="7">
        <f t="shared" si="57"/>
        <v>0</v>
      </c>
      <c r="DX20" s="7">
        <f t="shared" si="58"/>
        <v>0</v>
      </c>
      <c r="DY20" s="7">
        <f t="shared" si="59"/>
        <v>0</v>
      </c>
      <c r="DZ20" s="7">
        <f t="shared" si="60"/>
        <v>0</v>
      </c>
      <c r="EA20" s="7">
        <f t="shared" si="61"/>
        <v>0</v>
      </c>
      <c r="EC20" s="249">
        <v>20</v>
      </c>
      <c r="ED20" s="249">
        <v>0</v>
      </c>
      <c r="EE20" s="249">
        <v>0</v>
      </c>
      <c r="EF20" s="249">
        <v>0</v>
      </c>
      <c r="EG20" s="249">
        <v>0</v>
      </c>
      <c r="EH20" s="249">
        <v>20</v>
      </c>
      <c r="EI20" s="249">
        <v>0</v>
      </c>
      <c r="EJ20" s="249">
        <v>0</v>
      </c>
      <c r="EK20" s="249">
        <v>0</v>
      </c>
      <c r="EL20" s="249">
        <v>0</v>
      </c>
      <c r="EM20" s="249"/>
      <c r="EN20" s="249">
        <v>20</v>
      </c>
      <c r="EO20" s="249">
        <v>3</v>
      </c>
      <c r="EP20" s="249">
        <v>0</v>
      </c>
      <c r="EQ20" s="249">
        <v>20</v>
      </c>
      <c r="ER20" s="249">
        <v>2</v>
      </c>
      <c r="ES20" s="252">
        <v>0</v>
      </c>
      <c r="ET20" s="249">
        <v>20</v>
      </c>
      <c r="EU20" s="249">
        <v>3</v>
      </c>
      <c r="EV20" s="249">
        <v>0</v>
      </c>
      <c r="EW20" s="249">
        <v>20</v>
      </c>
      <c r="EX20" s="249">
        <v>3</v>
      </c>
      <c r="EY20" s="249">
        <v>0</v>
      </c>
      <c r="EZ20" s="249"/>
      <c r="FA20" s="249">
        <v>20</v>
      </c>
      <c r="FB20" s="251">
        <v>0</v>
      </c>
      <c r="FC20" s="251">
        <v>0</v>
      </c>
      <c r="FD20" s="249">
        <v>20</v>
      </c>
      <c r="FE20" s="252">
        <v>0</v>
      </c>
      <c r="FF20" s="252">
        <v>0</v>
      </c>
      <c r="FG20" s="252">
        <v>20</v>
      </c>
      <c r="FH20" s="252">
        <v>0</v>
      </c>
      <c r="FI20" s="252">
        <v>0</v>
      </c>
      <c r="FJ20" s="252">
        <v>20</v>
      </c>
      <c r="FK20" s="252">
        <v>0</v>
      </c>
      <c r="FL20" s="252">
        <v>0</v>
      </c>
    </row>
    <row r="21" spans="1:168" s="4" customFormat="1">
      <c r="A21" s="3">
        <v>37</v>
      </c>
      <c r="B21" s="21" t="s">
        <v>306</v>
      </c>
      <c r="C21" s="21" t="s">
        <v>576</v>
      </c>
      <c r="D21" s="21" t="s">
        <v>357</v>
      </c>
      <c r="E21" s="21" t="s">
        <v>386</v>
      </c>
      <c r="F21" s="21" t="s">
        <v>387</v>
      </c>
      <c r="G21" s="127" t="s">
        <v>552</v>
      </c>
      <c r="H21" s="127" t="s">
        <v>553</v>
      </c>
      <c r="I21" s="127" t="s">
        <v>554</v>
      </c>
      <c r="J21" s="26" t="s">
        <v>379</v>
      </c>
      <c r="K21" s="26">
        <v>2</v>
      </c>
      <c r="L21" s="4">
        <v>9</v>
      </c>
      <c r="M21" s="4">
        <v>3</v>
      </c>
      <c r="N21" s="4">
        <v>4</v>
      </c>
      <c r="O21" s="3">
        <f t="shared" si="0"/>
        <v>9</v>
      </c>
      <c r="P21" s="3">
        <f t="shared" si="1"/>
        <v>5</v>
      </c>
      <c r="Q21" s="3">
        <f t="shared" si="2"/>
        <v>6</v>
      </c>
      <c r="R21" s="3"/>
      <c r="S21" s="3">
        <f t="shared" si="35"/>
        <v>0</v>
      </c>
      <c r="T21" s="3"/>
      <c r="U21" s="3">
        <v>3.5</v>
      </c>
      <c r="V21" s="3">
        <f t="shared" si="3"/>
        <v>5.5</v>
      </c>
      <c r="W21" s="19">
        <f t="shared" si="36"/>
        <v>-2</v>
      </c>
      <c r="X21" s="2"/>
      <c r="Y21" s="24">
        <v>3</v>
      </c>
      <c r="Z21" s="5">
        <v>6</v>
      </c>
      <c r="AA21" s="5">
        <v>2</v>
      </c>
      <c r="AB21" s="3">
        <v>3</v>
      </c>
      <c r="AC21">
        <v>7</v>
      </c>
      <c r="AD21" s="3">
        <v>4</v>
      </c>
      <c r="AE21" s="3">
        <v>5</v>
      </c>
      <c r="AG21" s="3">
        <f t="shared" si="37"/>
        <v>-1</v>
      </c>
      <c r="AH21" s="3"/>
      <c r="AI21" s="3">
        <v>2.5</v>
      </c>
      <c r="AJ21" s="18">
        <f t="shared" si="4"/>
        <v>4.5</v>
      </c>
      <c r="AK21" s="19">
        <f t="shared" si="5"/>
        <v>-2</v>
      </c>
      <c r="AL21" s="2"/>
      <c r="AM21" s="26">
        <v>2</v>
      </c>
      <c r="AN21" s="4">
        <v>1</v>
      </c>
      <c r="AO21" s="3">
        <v>1</v>
      </c>
      <c r="AP21" s="4">
        <v>2</v>
      </c>
      <c r="AQ21" s="4">
        <v>1</v>
      </c>
      <c r="AR21" s="4">
        <v>1</v>
      </c>
      <c r="AT21" s="3">
        <f t="shared" si="6"/>
        <v>0</v>
      </c>
      <c r="AU21" s="3"/>
      <c r="AV21" s="3">
        <v>1</v>
      </c>
      <c r="AW21" s="18">
        <f t="shared" si="7"/>
        <v>1</v>
      </c>
      <c r="AX21" s="19">
        <f t="shared" si="8"/>
        <v>0</v>
      </c>
      <c r="AY21" s="2"/>
      <c r="AZ21" s="37">
        <v>3.5294117647058822</v>
      </c>
      <c r="BA21" s="22">
        <v>1212.8431372549019</v>
      </c>
      <c r="BB21" s="22">
        <v>0.17647058823529413</v>
      </c>
      <c r="BC21" s="22">
        <v>0.66666666666666663</v>
      </c>
      <c r="BD21" s="22">
        <v>1.0784313725490196</v>
      </c>
      <c r="BE21" s="126">
        <v>0</v>
      </c>
      <c r="BF21" s="126">
        <v>17.176470588235293</v>
      </c>
      <c r="BG21" s="126">
        <v>1.7843137254901962</v>
      </c>
      <c r="BI21" s="37">
        <v>0.65604180379420796</v>
      </c>
      <c r="BJ21" s="22">
        <v>3.0841625672777613</v>
      </c>
      <c r="BK21" s="22">
        <v>7.0581074285707285E-2</v>
      </c>
      <c r="BL21" s="22">
        <v>0.22184874961635634</v>
      </c>
      <c r="BM21" s="22">
        <v>0.31773568916683381</v>
      </c>
      <c r="BN21" s="20">
        <f t="shared" si="9"/>
        <v>0</v>
      </c>
      <c r="BO21" s="20">
        <f t="shared" si="10"/>
        <v>1.2595095580465607</v>
      </c>
      <c r="BP21" s="20">
        <f t="shared" si="11"/>
        <v>0.44471816828512012</v>
      </c>
      <c r="BQ21" s="22"/>
      <c r="BR21" s="20">
        <f t="shared" si="12"/>
        <v>7.0581074285707285E-2</v>
      </c>
      <c r="BS21" s="20">
        <f t="shared" si="38"/>
        <v>0.43855785958030169</v>
      </c>
      <c r="BT21" s="20">
        <f t="shared" si="39"/>
        <v>1.3001776019028035</v>
      </c>
      <c r="BU21" s="72">
        <f t="shared" si="40"/>
        <v>-0.86161974232250182</v>
      </c>
      <c r="BV21" s="8"/>
      <c r="BW21" s="42"/>
      <c r="BX21" s="49">
        <v>7.0769230769230766</v>
      </c>
      <c r="BY21" s="49">
        <v>7.1538461538461542</v>
      </c>
      <c r="BZ21" s="49">
        <v>5.7692307692307692</v>
      </c>
      <c r="CA21" s="49">
        <v>5.3076923076923075</v>
      </c>
      <c r="CB21" s="49">
        <v>7.384615384615385</v>
      </c>
      <c r="CC21" s="49">
        <v>7.2307692307692308</v>
      </c>
      <c r="CD21" s="49">
        <v>4.6923076923076925</v>
      </c>
      <c r="CE21" s="49">
        <v>4.9230769230769234</v>
      </c>
      <c r="CF21" s="6"/>
      <c r="CG21" s="13">
        <f t="shared" si="41"/>
        <v>7.115384615384615</v>
      </c>
      <c r="CH21" s="13">
        <f t="shared" si="42"/>
        <v>5.5384615384615383</v>
      </c>
      <c r="CI21" s="10">
        <f t="shared" si="43"/>
        <v>1.5769230769230766</v>
      </c>
      <c r="CJ21" s="13">
        <f t="shared" si="44"/>
        <v>7.3076923076923084</v>
      </c>
      <c r="CK21" s="13">
        <f t="shared" si="45"/>
        <v>4.8076923076923084</v>
      </c>
      <c r="CL21" s="10">
        <f t="shared" si="46"/>
        <v>2.5</v>
      </c>
      <c r="CM21" s="2"/>
      <c r="CN21" s="49">
        <v>3.8333333333333335</v>
      </c>
      <c r="CO21" s="49">
        <v>4.166666666666667</v>
      </c>
      <c r="CP21" s="49">
        <v>3.25</v>
      </c>
      <c r="CQ21" s="49">
        <v>3.4166666666666665</v>
      </c>
      <c r="CR21" s="49"/>
      <c r="CS21" s="12">
        <f t="shared" si="47"/>
        <v>4</v>
      </c>
      <c r="CT21" s="12">
        <f t="shared" si="48"/>
        <v>3.333333333333333</v>
      </c>
      <c r="CU21" s="11">
        <f t="shared" si="49"/>
        <v>0.66666666666666696</v>
      </c>
      <c r="CV21" s="1"/>
      <c r="CW21" s="73">
        <f t="shared" si="13"/>
        <v>0</v>
      </c>
      <c r="CX21" s="73">
        <f t="shared" si="13"/>
        <v>0</v>
      </c>
      <c r="CY21" s="75">
        <f t="shared" si="14"/>
        <v>0</v>
      </c>
      <c r="CZ21" s="73">
        <f t="shared" si="15"/>
        <v>0</v>
      </c>
      <c r="DA21" s="73">
        <f t="shared" si="15"/>
        <v>0</v>
      </c>
      <c r="DB21" s="75">
        <f t="shared" si="16"/>
        <v>0</v>
      </c>
      <c r="DC21" s="78">
        <f t="shared" si="17"/>
        <v>0</v>
      </c>
      <c r="DD21" s="73">
        <f t="shared" si="18"/>
        <v>0.64350110879328448</v>
      </c>
      <c r="DE21" s="73">
        <f t="shared" si="18"/>
        <v>0</v>
      </c>
      <c r="DF21" s="73">
        <f t="shared" si="18"/>
        <v>0.55481103298007151</v>
      </c>
      <c r="DG21" s="73">
        <f t="shared" si="18"/>
        <v>0</v>
      </c>
      <c r="DH21" s="75">
        <f t="shared" si="19"/>
        <v>0.299578035443339</v>
      </c>
      <c r="DI21" s="73">
        <f t="shared" si="20"/>
        <v>0</v>
      </c>
      <c r="DJ21" s="73">
        <f t="shared" si="20"/>
        <v>0</v>
      </c>
      <c r="DK21" s="73">
        <f t="shared" si="20"/>
        <v>0</v>
      </c>
      <c r="DL21" s="73">
        <f t="shared" si="20"/>
        <v>0</v>
      </c>
      <c r="DM21" s="11">
        <f t="shared" si="21"/>
        <v>0</v>
      </c>
      <c r="DN21" s="81">
        <f t="shared" si="22"/>
        <v>0.299578035443339</v>
      </c>
      <c r="DO21" s="1"/>
      <c r="DP21" s="39">
        <f t="shared" si="50"/>
        <v>0</v>
      </c>
      <c r="DQ21" s="7">
        <f t="shared" si="51"/>
        <v>0</v>
      </c>
      <c r="DR21" s="7">
        <f t="shared" si="52"/>
        <v>0</v>
      </c>
      <c r="DS21" s="7">
        <f t="shared" si="53"/>
        <v>0</v>
      </c>
      <c r="DT21" s="7">
        <f t="shared" si="54"/>
        <v>10</v>
      </c>
      <c r="DU21" s="7">
        <f t="shared" si="55"/>
        <v>0</v>
      </c>
      <c r="DV21" s="7">
        <f t="shared" si="56"/>
        <v>7.5</v>
      </c>
      <c r="DW21" s="7">
        <f t="shared" si="57"/>
        <v>0</v>
      </c>
      <c r="DX21" s="7">
        <f t="shared" si="58"/>
        <v>0</v>
      </c>
      <c r="DY21" s="7">
        <f t="shared" si="59"/>
        <v>0</v>
      </c>
      <c r="DZ21" s="7">
        <f t="shared" si="60"/>
        <v>0</v>
      </c>
      <c r="EA21" s="7">
        <f t="shared" si="61"/>
        <v>0</v>
      </c>
      <c r="EC21" s="249">
        <v>20</v>
      </c>
      <c r="ED21" s="249">
        <v>0</v>
      </c>
      <c r="EE21" s="249">
        <v>0</v>
      </c>
      <c r="EF21" s="249">
        <v>0</v>
      </c>
      <c r="EG21" s="249">
        <v>0</v>
      </c>
      <c r="EH21" s="249">
        <v>20</v>
      </c>
      <c r="EI21" s="249">
        <v>0</v>
      </c>
      <c r="EJ21" s="249">
        <v>0</v>
      </c>
      <c r="EK21" s="249">
        <v>0</v>
      </c>
      <c r="EL21" s="249">
        <v>0</v>
      </c>
      <c r="EM21" s="249"/>
      <c r="EN21" s="249">
        <v>20</v>
      </c>
      <c r="EO21" s="249">
        <v>2</v>
      </c>
      <c r="EP21" s="249">
        <v>0</v>
      </c>
      <c r="EQ21" s="249">
        <v>20</v>
      </c>
      <c r="ER21" s="249">
        <v>2</v>
      </c>
      <c r="ES21" s="252">
        <v>0</v>
      </c>
      <c r="ET21" s="249">
        <v>20</v>
      </c>
      <c r="EU21" s="249">
        <v>1</v>
      </c>
      <c r="EV21" s="249">
        <v>0</v>
      </c>
      <c r="EW21" s="249">
        <v>20</v>
      </c>
      <c r="EX21" s="249">
        <v>2</v>
      </c>
      <c r="EY21" s="249">
        <v>0</v>
      </c>
      <c r="EZ21" s="249"/>
      <c r="FA21" s="249">
        <v>20</v>
      </c>
      <c r="FB21" s="251">
        <v>0</v>
      </c>
      <c r="FC21" s="251">
        <v>0</v>
      </c>
      <c r="FD21" s="249">
        <v>20</v>
      </c>
      <c r="FE21" s="252">
        <v>0</v>
      </c>
      <c r="FF21" s="252">
        <v>0</v>
      </c>
      <c r="FG21" s="252">
        <v>20</v>
      </c>
      <c r="FH21" s="252">
        <v>0</v>
      </c>
      <c r="FI21" s="252">
        <v>0</v>
      </c>
      <c r="FJ21" s="252">
        <v>20</v>
      </c>
      <c r="FK21" s="252">
        <v>0</v>
      </c>
      <c r="FL21" s="252">
        <v>0</v>
      </c>
    </row>
    <row r="22" spans="1:168" s="4" customFormat="1">
      <c r="A22" s="4">
        <v>5</v>
      </c>
      <c r="B22" s="21" t="s">
        <v>351</v>
      </c>
      <c r="C22" s="21" t="s">
        <v>576</v>
      </c>
      <c r="D22" s="21" t="s">
        <v>489</v>
      </c>
      <c r="E22" s="21" t="s">
        <v>488</v>
      </c>
      <c r="F22" s="21" t="s">
        <v>513</v>
      </c>
      <c r="G22" s="127" t="s">
        <v>497</v>
      </c>
      <c r="H22" s="127" t="s">
        <v>550</v>
      </c>
      <c r="I22" s="127" t="s">
        <v>551</v>
      </c>
      <c r="J22" s="26" t="s">
        <v>379</v>
      </c>
      <c r="K22" s="26">
        <v>2</v>
      </c>
      <c r="L22" s="4">
        <v>4</v>
      </c>
      <c r="M22" s="4">
        <v>7</v>
      </c>
      <c r="N22" s="4">
        <v>8</v>
      </c>
      <c r="O22" s="3">
        <f t="shared" si="0"/>
        <v>3</v>
      </c>
      <c r="P22" s="3">
        <f t="shared" si="1"/>
        <v>9</v>
      </c>
      <c r="Q22" s="3">
        <f t="shared" si="2"/>
        <v>10</v>
      </c>
      <c r="R22" s="3"/>
      <c r="S22" s="3">
        <f t="shared" si="35"/>
        <v>1</v>
      </c>
      <c r="T22" s="3"/>
      <c r="U22" s="3">
        <v>7.5</v>
      </c>
      <c r="V22" s="3">
        <f t="shared" si="3"/>
        <v>9.5</v>
      </c>
      <c r="W22" s="19">
        <f t="shared" si="36"/>
        <v>-2</v>
      </c>
      <c r="X22" s="2"/>
      <c r="Y22" s="24">
        <v>3</v>
      </c>
      <c r="Z22" s="5">
        <v>3</v>
      </c>
      <c r="AA22" s="5">
        <v>5</v>
      </c>
      <c r="AB22" s="3">
        <v>6</v>
      </c>
      <c r="AC22">
        <v>3</v>
      </c>
      <c r="AD22" s="3">
        <v>7</v>
      </c>
      <c r="AE22" s="3">
        <v>8</v>
      </c>
      <c r="AG22" s="3">
        <f t="shared" si="37"/>
        <v>0</v>
      </c>
      <c r="AH22" s="3"/>
      <c r="AI22" s="3">
        <v>5.5</v>
      </c>
      <c r="AJ22" s="18">
        <f t="shared" si="4"/>
        <v>7.5</v>
      </c>
      <c r="AK22" s="19">
        <f t="shared" si="5"/>
        <v>-2</v>
      </c>
      <c r="AL22" s="2"/>
      <c r="AM22" s="26">
        <v>1</v>
      </c>
      <c r="AN22" s="4">
        <v>2</v>
      </c>
      <c r="AO22" s="3">
        <v>2</v>
      </c>
      <c r="AP22" s="4">
        <v>1</v>
      </c>
      <c r="AQ22" s="4">
        <v>2</v>
      </c>
      <c r="AR22" s="4">
        <v>2</v>
      </c>
      <c r="AT22" s="3">
        <f t="shared" si="6"/>
        <v>0</v>
      </c>
      <c r="AU22" s="3"/>
      <c r="AV22" s="3">
        <v>2</v>
      </c>
      <c r="AW22" s="18">
        <f t="shared" si="7"/>
        <v>2</v>
      </c>
      <c r="AX22" s="19">
        <f t="shared" si="8"/>
        <v>0</v>
      </c>
      <c r="AY22" s="2"/>
      <c r="AZ22" s="37">
        <v>23.215686274509803</v>
      </c>
      <c r="BA22" s="22">
        <v>1212.8431372549019</v>
      </c>
      <c r="BB22" s="22">
        <v>18.509803921568629</v>
      </c>
      <c r="BC22" s="22">
        <v>1.8627450980392157</v>
      </c>
      <c r="BD22" s="22">
        <v>1.1568627450980393</v>
      </c>
      <c r="BE22" s="126">
        <f>34683/51</f>
        <v>680.05882352941171</v>
      </c>
      <c r="BF22" s="126">
        <f>42/51</f>
        <v>0.82352941176470584</v>
      </c>
      <c r="BG22" s="126">
        <f>3/51</f>
        <v>5.8823529411764705E-2</v>
      </c>
      <c r="BI22" s="37">
        <v>1.3840967814977481</v>
      </c>
      <c r="BJ22" s="22">
        <v>3.0841625672777613</v>
      </c>
      <c r="BK22" s="22">
        <v>1.2902529046477891</v>
      </c>
      <c r="BL22" s="22">
        <v>0.45678267968650071</v>
      </c>
      <c r="BM22" s="22">
        <v>0.33382250906028876</v>
      </c>
      <c r="BN22" s="20">
        <f t="shared" si="9"/>
        <v>2.8331846238525107</v>
      </c>
      <c r="BO22" s="20">
        <f t="shared" si="10"/>
        <v>0.26091277245599875</v>
      </c>
      <c r="BP22" s="20">
        <f t="shared" si="11"/>
        <v>2.4823583725032145E-2</v>
      </c>
      <c r="BQ22" s="22"/>
      <c r="BR22" s="20">
        <f t="shared" si="12"/>
        <v>-1.5429317192047216</v>
      </c>
      <c r="BS22" s="20">
        <f t="shared" si="38"/>
        <v>0.60418368495781793</v>
      </c>
      <c r="BT22" s="20">
        <f t="shared" si="39"/>
        <v>0.27470105694163205</v>
      </c>
      <c r="BU22" s="72">
        <f t="shared" si="40"/>
        <v>0.32948262801618589</v>
      </c>
      <c r="BV22" s="8"/>
      <c r="BW22" s="42"/>
      <c r="BX22" s="49">
        <v>7.3076923076923075</v>
      </c>
      <c r="BY22" s="49">
        <v>7.3076923076923075</v>
      </c>
      <c r="BZ22" s="49">
        <v>5</v>
      </c>
      <c r="CA22" s="49">
        <v>3.0769230769230771</v>
      </c>
      <c r="CB22" s="49">
        <v>7</v>
      </c>
      <c r="CC22" s="49">
        <v>7.4615384615384617</v>
      </c>
      <c r="CD22" s="49">
        <v>3.6923076923076925</v>
      </c>
      <c r="CE22" s="49">
        <v>3.7692307692307692</v>
      </c>
      <c r="CF22" s="6"/>
      <c r="CG22" s="13">
        <f t="shared" si="41"/>
        <v>7.3076923076923075</v>
      </c>
      <c r="CH22" s="13">
        <f t="shared" si="42"/>
        <v>4.0384615384615383</v>
      </c>
      <c r="CI22" s="10">
        <f t="shared" si="43"/>
        <v>3.2692307692307692</v>
      </c>
      <c r="CJ22" s="13">
        <f t="shared" si="44"/>
        <v>7.2307692307692308</v>
      </c>
      <c r="CK22" s="13">
        <f t="shared" si="45"/>
        <v>3.7307692307692308</v>
      </c>
      <c r="CL22" s="10">
        <f t="shared" si="46"/>
        <v>3.5</v>
      </c>
      <c r="CM22" s="2"/>
      <c r="CN22" s="49">
        <v>4.583333333333333</v>
      </c>
      <c r="CO22" s="49">
        <v>3.9166666666666665</v>
      </c>
      <c r="CP22" s="49">
        <v>1.9166666666666667</v>
      </c>
      <c r="CQ22" s="49">
        <v>2.6363636363636362</v>
      </c>
      <c r="CR22" s="49"/>
      <c r="CS22" s="12">
        <f t="shared" si="47"/>
        <v>4.25</v>
      </c>
      <c r="CT22" s="12">
        <f t="shared" si="48"/>
        <v>2.2765151515151514</v>
      </c>
      <c r="CU22" s="11">
        <f t="shared" si="49"/>
        <v>1.9734848484848486</v>
      </c>
      <c r="CV22" s="1"/>
      <c r="CW22" s="73">
        <f t="shared" si="13"/>
        <v>0.31756042929152134</v>
      </c>
      <c r="CX22" s="73">
        <f t="shared" si="13"/>
        <v>0.31756042929152134</v>
      </c>
      <c r="CY22" s="75">
        <f t="shared" si="14"/>
        <v>0.31756042929152134</v>
      </c>
      <c r="CZ22" s="73">
        <f t="shared" si="15"/>
        <v>0</v>
      </c>
      <c r="DA22" s="73">
        <f t="shared" si="15"/>
        <v>0</v>
      </c>
      <c r="DB22" s="75">
        <f t="shared" si="16"/>
        <v>0</v>
      </c>
      <c r="DC22" s="78">
        <f t="shared" si="17"/>
        <v>0.31756042929152134</v>
      </c>
      <c r="DD22" s="73">
        <f t="shared" si="18"/>
        <v>0.92729521800161219</v>
      </c>
      <c r="DE22" s="73">
        <f t="shared" si="18"/>
        <v>0</v>
      </c>
      <c r="DF22" s="73">
        <f t="shared" si="18"/>
        <v>1.0471975511965979</v>
      </c>
      <c r="DG22" s="73">
        <f t="shared" si="18"/>
        <v>0</v>
      </c>
      <c r="DH22" s="75">
        <f t="shared" si="19"/>
        <v>0.49362319229955254</v>
      </c>
      <c r="DI22" s="73">
        <f t="shared" si="20"/>
        <v>0</v>
      </c>
      <c r="DJ22" s="73">
        <f t="shared" si="20"/>
        <v>0</v>
      </c>
      <c r="DK22" s="73">
        <f t="shared" si="20"/>
        <v>0</v>
      </c>
      <c r="DL22" s="73">
        <f t="shared" si="20"/>
        <v>0</v>
      </c>
      <c r="DM22" s="11">
        <f t="shared" si="21"/>
        <v>0</v>
      </c>
      <c r="DN22" s="81">
        <f t="shared" si="22"/>
        <v>0.49362319229955254</v>
      </c>
      <c r="DO22" s="1"/>
      <c r="DP22" s="39">
        <f t="shared" si="50"/>
        <v>2.5</v>
      </c>
      <c r="DQ22" s="7">
        <f t="shared" si="51"/>
        <v>2.5</v>
      </c>
      <c r="DR22" s="7">
        <f t="shared" si="52"/>
        <v>0</v>
      </c>
      <c r="DS22" s="7">
        <f t="shared" si="53"/>
        <v>0</v>
      </c>
      <c r="DT22" s="7">
        <f t="shared" si="54"/>
        <v>20</v>
      </c>
      <c r="DU22" s="7">
        <f t="shared" si="55"/>
        <v>0</v>
      </c>
      <c r="DV22" s="7">
        <f t="shared" si="56"/>
        <v>25</v>
      </c>
      <c r="DW22" s="7">
        <f t="shared" si="57"/>
        <v>0</v>
      </c>
      <c r="DX22" s="7">
        <f t="shared" si="58"/>
        <v>0</v>
      </c>
      <c r="DY22" s="7">
        <f t="shared" si="59"/>
        <v>0</v>
      </c>
      <c r="DZ22" s="7">
        <f t="shared" si="60"/>
        <v>0</v>
      </c>
      <c r="EA22" s="7">
        <f t="shared" si="61"/>
        <v>0</v>
      </c>
      <c r="EC22" s="253">
        <v>20</v>
      </c>
      <c r="ED22" s="253">
        <v>0</v>
      </c>
      <c r="EE22" s="253">
        <v>1</v>
      </c>
      <c r="EF22" s="253">
        <v>0</v>
      </c>
      <c r="EG22" s="253">
        <v>0</v>
      </c>
      <c r="EH22" s="253">
        <v>20</v>
      </c>
      <c r="EI22" s="253">
        <v>1</v>
      </c>
      <c r="EJ22" s="253">
        <v>0</v>
      </c>
      <c r="EK22" s="253">
        <v>0</v>
      </c>
      <c r="EL22" s="253">
        <v>0</v>
      </c>
      <c r="EM22" s="253"/>
      <c r="EN22" s="253">
        <v>20</v>
      </c>
      <c r="EO22" s="253">
        <v>6</v>
      </c>
      <c r="EP22" s="253">
        <v>0</v>
      </c>
      <c r="EQ22" s="253">
        <v>20</v>
      </c>
      <c r="ER22" s="253">
        <v>2</v>
      </c>
      <c r="ES22" s="253">
        <v>0</v>
      </c>
      <c r="ET22" s="253">
        <v>20</v>
      </c>
      <c r="EU22" s="253">
        <v>8</v>
      </c>
      <c r="EV22" s="253">
        <v>0</v>
      </c>
      <c r="EW22" s="253">
        <v>20</v>
      </c>
      <c r="EX22" s="253">
        <v>2</v>
      </c>
      <c r="EY22" s="253">
        <v>0</v>
      </c>
      <c r="EZ22" s="253"/>
      <c r="FA22" s="253">
        <v>20</v>
      </c>
      <c r="FB22" s="254">
        <v>0</v>
      </c>
      <c r="FC22" s="254">
        <v>0</v>
      </c>
      <c r="FD22" s="253">
        <v>20</v>
      </c>
      <c r="FE22" s="253">
        <v>0</v>
      </c>
      <c r="FF22" s="253">
        <v>0</v>
      </c>
      <c r="FG22" s="253">
        <v>20</v>
      </c>
      <c r="FH22" s="253">
        <v>0</v>
      </c>
      <c r="FI22" s="253">
        <v>0</v>
      </c>
      <c r="FJ22" s="253">
        <v>20</v>
      </c>
      <c r="FK22" s="253">
        <v>0</v>
      </c>
      <c r="FL22" s="253">
        <v>0</v>
      </c>
    </row>
    <row r="23" spans="1:168" s="4" customFormat="1">
      <c r="A23" s="3">
        <v>9</v>
      </c>
      <c r="B23" s="21" t="s">
        <v>219</v>
      </c>
      <c r="C23" s="21" t="s">
        <v>477</v>
      </c>
      <c r="D23" s="21" t="s">
        <v>220</v>
      </c>
      <c r="E23" s="21" t="s">
        <v>221</v>
      </c>
      <c r="F23" s="21" t="s">
        <v>222</v>
      </c>
      <c r="G23" s="128" t="s">
        <v>558</v>
      </c>
      <c r="H23" s="128" t="s">
        <v>191</v>
      </c>
      <c r="I23" s="128" t="s">
        <v>192</v>
      </c>
      <c r="J23" s="25" t="s">
        <v>379</v>
      </c>
      <c r="K23" s="26">
        <v>4</v>
      </c>
      <c r="L23" s="4">
        <v>5</v>
      </c>
      <c r="M23" s="4">
        <v>4</v>
      </c>
      <c r="N23" s="4">
        <v>5</v>
      </c>
      <c r="O23" s="3">
        <f t="shared" si="0"/>
        <v>6</v>
      </c>
      <c r="P23" s="3">
        <f t="shared" si="1"/>
        <v>9</v>
      </c>
      <c r="Q23" s="3">
        <f t="shared" si="2"/>
        <v>10</v>
      </c>
      <c r="R23" s="3"/>
      <c r="S23" s="3">
        <f t="shared" si="35"/>
        <v>-1</v>
      </c>
      <c r="T23" s="3"/>
      <c r="U23" s="3">
        <v>4.5</v>
      </c>
      <c r="V23" s="3">
        <f t="shared" si="3"/>
        <v>9.5</v>
      </c>
      <c r="W23" s="19">
        <f t="shared" si="36"/>
        <v>-5</v>
      </c>
      <c r="X23" s="2"/>
      <c r="Y23" s="24">
        <v>3</v>
      </c>
      <c r="Z23" s="5">
        <v>5</v>
      </c>
      <c r="AA23" s="5">
        <v>3</v>
      </c>
      <c r="AB23" s="3">
        <v>4</v>
      </c>
      <c r="AC23">
        <v>4</v>
      </c>
      <c r="AD23" s="3">
        <v>7</v>
      </c>
      <c r="AE23" s="3">
        <v>8</v>
      </c>
      <c r="AG23" s="3">
        <f t="shared" si="37"/>
        <v>1</v>
      </c>
      <c r="AH23" s="3"/>
      <c r="AI23" s="3">
        <v>3.5</v>
      </c>
      <c r="AJ23" s="18">
        <f t="shared" si="4"/>
        <v>7.5</v>
      </c>
      <c r="AK23" s="19">
        <f t="shared" si="5"/>
        <v>-4</v>
      </c>
      <c r="AL23" s="2"/>
      <c r="AM23" s="26">
        <v>1</v>
      </c>
      <c r="AN23" s="4">
        <v>1</v>
      </c>
      <c r="AO23" s="3">
        <v>1</v>
      </c>
      <c r="AP23" s="4">
        <v>1</v>
      </c>
      <c r="AQ23" s="4">
        <v>2</v>
      </c>
      <c r="AR23" s="4">
        <v>2</v>
      </c>
      <c r="AT23" s="3">
        <f t="shared" si="6"/>
        <v>0</v>
      </c>
      <c r="AU23" s="3"/>
      <c r="AV23" s="3">
        <v>1</v>
      </c>
      <c r="AW23" s="18">
        <f t="shared" si="7"/>
        <v>2</v>
      </c>
      <c r="AX23" s="19">
        <f t="shared" si="8"/>
        <v>-1</v>
      </c>
      <c r="AY23" s="2"/>
      <c r="AZ23" s="37">
        <v>4.333333333333333</v>
      </c>
      <c r="BA23" s="22">
        <v>59.137254901960787</v>
      </c>
      <c r="BB23" s="22">
        <v>38.490196078431374</v>
      </c>
      <c r="BC23" s="22">
        <v>25.254901960784313</v>
      </c>
      <c r="BD23" s="22">
        <v>30.294117647058822</v>
      </c>
      <c r="BE23" s="126">
        <v>3.9803921568627452</v>
      </c>
      <c r="BF23" s="126">
        <v>4.4509803921568629</v>
      </c>
      <c r="BG23" s="126">
        <v>0.58823529411764708</v>
      </c>
      <c r="BI23" s="37">
        <v>0.7269987279362623</v>
      </c>
      <c r="BJ23" s="22">
        <v>1.7791435998845491</v>
      </c>
      <c r="BK23" s="22">
        <v>1.5964892901196628</v>
      </c>
      <c r="BL23" s="22">
        <v>1.4192104009140727</v>
      </c>
      <c r="BM23" s="22">
        <v>1.4954627109167742</v>
      </c>
      <c r="BN23" s="20">
        <f t="shared" si="9"/>
        <v>0.69726354052200168</v>
      </c>
      <c r="BO23" s="20">
        <f t="shared" si="10"/>
        <v>0.73647461982013995</v>
      </c>
      <c r="BP23" s="20">
        <f t="shared" si="11"/>
        <v>0.20091484278071342</v>
      </c>
      <c r="BQ23" s="22"/>
      <c r="BR23" s="20">
        <f t="shared" si="12"/>
        <v>0.89922574959766111</v>
      </c>
      <c r="BS23" s="20">
        <f t="shared" si="38"/>
        <v>1.752425079949455</v>
      </c>
      <c r="BT23" s="20">
        <f t="shared" si="39"/>
        <v>0.78098054040250786</v>
      </c>
      <c r="BU23" s="72">
        <f t="shared" si="40"/>
        <v>0.97144453954694709</v>
      </c>
      <c r="BV23" s="8"/>
      <c r="BW23" s="42"/>
      <c r="BX23" s="49">
        <v>7.833333333333333</v>
      </c>
      <c r="BY23" s="49">
        <v>7.9230769230769234</v>
      </c>
      <c r="BZ23" s="49">
        <v>4.615384615384615</v>
      </c>
      <c r="CA23" s="49">
        <v>3.9166666666666665</v>
      </c>
      <c r="CB23" s="49">
        <v>7.8461538461538458</v>
      </c>
      <c r="CC23" s="49">
        <v>8.0769230769230766</v>
      </c>
      <c r="CD23" s="49">
        <v>3.9230769230769229</v>
      </c>
      <c r="CE23" s="49">
        <v>4.384615384615385</v>
      </c>
      <c r="CF23" s="6"/>
      <c r="CG23" s="13">
        <f t="shared" si="41"/>
        <v>7.8782051282051277</v>
      </c>
      <c r="CH23" s="13">
        <f t="shared" si="42"/>
        <v>4.2660256410256405</v>
      </c>
      <c r="CI23" s="10">
        <f t="shared" si="43"/>
        <v>3.6121794871794872</v>
      </c>
      <c r="CJ23" s="13">
        <f t="shared" si="44"/>
        <v>7.9615384615384617</v>
      </c>
      <c r="CK23" s="13">
        <f t="shared" si="45"/>
        <v>4.1538461538461542</v>
      </c>
      <c r="CL23" s="10">
        <f t="shared" si="46"/>
        <v>3.8076923076923075</v>
      </c>
      <c r="CM23" s="2"/>
      <c r="CN23" s="49">
        <v>4.9090909090909092</v>
      </c>
      <c r="CO23" s="49">
        <v>4.5</v>
      </c>
      <c r="CP23" s="49">
        <v>2.8333333333333335</v>
      </c>
      <c r="CQ23" s="49">
        <v>2.5833333333333335</v>
      </c>
      <c r="CR23" s="49"/>
      <c r="CS23" s="12">
        <f t="shared" si="47"/>
        <v>4.704545454545455</v>
      </c>
      <c r="CT23" s="12">
        <f t="shared" si="48"/>
        <v>2.7083333333333335</v>
      </c>
      <c r="CU23" s="11">
        <f t="shared" si="49"/>
        <v>1.9962121212121215</v>
      </c>
      <c r="CV23" s="1"/>
      <c r="CW23" s="73">
        <f t="shared" si="13"/>
        <v>0</v>
      </c>
      <c r="CX23" s="73">
        <f t="shared" si="13"/>
        <v>0.86321189006954113</v>
      </c>
      <c r="CY23" s="75">
        <f t="shared" si="14"/>
        <v>0.43160594503477057</v>
      </c>
      <c r="CZ23" s="73">
        <f t="shared" si="15"/>
        <v>0</v>
      </c>
      <c r="DA23" s="73">
        <f t="shared" si="15"/>
        <v>0</v>
      </c>
      <c r="DB23" s="75">
        <f t="shared" si="16"/>
        <v>0</v>
      </c>
      <c r="DC23" s="78">
        <f t="shared" si="17"/>
        <v>0.43160594503477057</v>
      </c>
      <c r="DD23" s="73">
        <f t="shared" si="18"/>
        <v>0.55481103298007151</v>
      </c>
      <c r="DE23" s="73">
        <f t="shared" si="18"/>
        <v>0</v>
      </c>
      <c r="DF23" s="73">
        <f t="shared" si="18"/>
        <v>0.86321189006954113</v>
      </c>
      <c r="DG23" s="73">
        <f t="shared" si="18"/>
        <v>0</v>
      </c>
      <c r="DH23" s="75">
        <f t="shared" si="19"/>
        <v>0.35450573076240316</v>
      </c>
      <c r="DI23" s="73">
        <f t="shared" si="20"/>
        <v>0</v>
      </c>
      <c r="DJ23" s="73">
        <f t="shared" si="20"/>
        <v>0</v>
      </c>
      <c r="DK23" s="73">
        <f t="shared" si="20"/>
        <v>0</v>
      </c>
      <c r="DL23" s="73">
        <f t="shared" si="20"/>
        <v>0</v>
      </c>
      <c r="DM23" s="11">
        <f t="shared" si="21"/>
        <v>0</v>
      </c>
      <c r="DN23" s="81">
        <f t="shared" si="22"/>
        <v>0.35450573076240316</v>
      </c>
      <c r="DO23" s="1"/>
      <c r="DP23" s="39">
        <f t="shared" si="50"/>
        <v>0</v>
      </c>
      <c r="DQ23" s="7">
        <f t="shared" si="51"/>
        <v>17.5</v>
      </c>
      <c r="DR23" s="7">
        <f t="shared" si="52"/>
        <v>0</v>
      </c>
      <c r="DS23" s="7">
        <f t="shared" si="53"/>
        <v>0</v>
      </c>
      <c r="DT23" s="7">
        <f t="shared" si="54"/>
        <v>7.5</v>
      </c>
      <c r="DU23" s="7">
        <f t="shared" si="55"/>
        <v>0</v>
      </c>
      <c r="DV23" s="7">
        <f t="shared" si="56"/>
        <v>17.5</v>
      </c>
      <c r="DW23" s="7">
        <f t="shared" si="57"/>
        <v>0</v>
      </c>
      <c r="DX23" s="7">
        <f t="shared" si="58"/>
        <v>0</v>
      </c>
      <c r="DY23" s="7">
        <f t="shared" si="59"/>
        <v>0</v>
      </c>
      <c r="DZ23" s="7">
        <f t="shared" si="60"/>
        <v>0</v>
      </c>
      <c r="EA23" s="7">
        <f t="shared" si="61"/>
        <v>0</v>
      </c>
      <c r="EC23" s="249">
        <v>20</v>
      </c>
      <c r="ED23" s="249">
        <v>0</v>
      </c>
      <c r="EE23" s="249">
        <v>5</v>
      </c>
      <c r="EF23" s="249">
        <v>0</v>
      </c>
      <c r="EG23" s="249">
        <v>0</v>
      </c>
      <c r="EH23" s="249">
        <v>20</v>
      </c>
      <c r="EI23" s="249">
        <v>0</v>
      </c>
      <c r="EJ23" s="249">
        <v>2</v>
      </c>
      <c r="EK23" s="249">
        <v>0</v>
      </c>
      <c r="EL23" s="249">
        <v>0</v>
      </c>
      <c r="EM23" s="249"/>
      <c r="EN23" s="249">
        <v>20</v>
      </c>
      <c r="EO23" s="249">
        <v>2</v>
      </c>
      <c r="EP23" s="249">
        <v>0</v>
      </c>
      <c r="EQ23" s="249">
        <v>20</v>
      </c>
      <c r="ER23" s="249">
        <v>1</v>
      </c>
      <c r="ES23" s="250">
        <v>0</v>
      </c>
      <c r="ET23" s="249">
        <v>20</v>
      </c>
      <c r="EU23" s="249">
        <v>6</v>
      </c>
      <c r="EV23" s="249">
        <v>0</v>
      </c>
      <c r="EW23" s="249">
        <v>20</v>
      </c>
      <c r="EX23" s="249">
        <v>1</v>
      </c>
      <c r="EY23" s="249">
        <v>0</v>
      </c>
      <c r="EZ23" s="249"/>
      <c r="FA23" s="249">
        <v>20</v>
      </c>
      <c r="FB23" s="251">
        <v>0</v>
      </c>
      <c r="FC23" s="251">
        <v>0</v>
      </c>
      <c r="FD23" s="249">
        <v>20</v>
      </c>
      <c r="FE23" s="252">
        <v>0</v>
      </c>
      <c r="FF23" s="250">
        <v>0</v>
      </c>
      <c r="FG23" s="252">
        <v>20</v>
      </c>
      <c r="FH23" s="252">
        <v>0</v>
      </c>
      <c r="FI23" s="252">
        <v>0</v>
      </c>
      <c r="FJ23" s="252">
        <v>20</v>
      </c>
      <c r="FK23" s="252">
        <v>0</v>
      </c>
      <c r="FL23" s="252">
        <v>0</v>
      </c>
    </row>
    <row r="24" spans="1:168" s="4" customFormat="1">
      <c r="A24" s="4">
        <v>25</v>
      </c>
      <c r="B24" s="21" t="s">
        <v>567</v>
      </c>
      <c r="C24" s="21" t="s">
        <v>477</v>
      </c>
      <c r="D24" s="21" t="s">
        <v>433</v>
      </c>
      <c r="E24" s="21" t="s">
        <v>434</v>
      </c>
      <c r="F24" s="21" t="s">
        <v>435</v>
      </c>
      <c r="G24" s="127" t="s">
        <v>545</v>
      </c>
      <c r="H24" s="127" t="s">
        <v>546</v>
      </c>
      <c r="I24" s="127" t="s">
        <v>547</v>
      </c>
      <c r="J24" s="26" t="s">
        <v>379</v>
      </c>
      <c r="K24" s="26">
        <v>4</v>
      </c>
      <c r="L24" s="4">
        <v>3</v>
      </c>
      <c r="M24" s="4">
        <v>4</v>
      </c>
      <c r="N24" s="4">
        <v>5</v>
      </c>
      <c r="O24" s="3">
        <f t="shared" si="0"/>
        <v>6</v>
      </c>
      <c r="P24" s="3">
        <f t="shared" si="1"/>
        <v>4</v>
      </c>
      <c r="Q24" s="3">
        <f t="shared" si="2"/>
        <v>5</v>
      </c>
      <c r="R24" s="3"/>
      <c r="S24" s="3">
        <f t="shared" si="35"/>
        <v>-3</v>
      </c>
      <c r="T24" s="3"/>
      <c r="U24" s="3">
        <v>4.5</v>
      </c>
      <c r="V24" s="3">
        <f t="shared" si="3"/>
        <v>4.5</v>
      </c>
      <c r="W24" s="19">
        <f t="shared" si="36"/>
        <v>0</v>
      </c>
      <c r="X24" s="2"/>
      <c r="Y24" s="24">
        <v>3</v>
      </c>
      <c r="Z24" s="5">
        <v>3</v>
      </c>
      <c r="AA24" s="5">
        <v>3</v>
      </c>
      <c r="AB24" s="3">
        <v>4</v>
      </c>
      <c r="AC24">
        <v>5</v>
      </c>
      <c r="AD24" s="3">
        <v>3</v>
      </c>
      <c r="AE24" s="3">
        <v>4</v>
      </c>
      <c r="AG24" s="3">
        <f t="shared" si="37"/>
        <v>-2</v>
      </c>
      <c r="AH24" s="3"/>
      <c r="AI24" s="3">
        <v>3.5</v>
      </c>
      <c r="AJ24" s="18">
        <f t="shared" si="4"/>
        <v>3.5</v>
      </c>
      <c r="AK24" s="19">
        <f t="shared" si="5"/>
        <v>0</v>
      </c>
      <c r="AL24" s="2"/>
      <c r="AM24" s="26">
        <v>1</v>
      </c>
      <c r="AN24" s="4">
        <v>1</v>
      </c>
      <c r="AO24" s="3">
        <v>1</v>
      </c>
      <c r="AP24" s="4">
        <v>1</v>
      </c>
      <c r="AQ24" s="4">
        <v>1</v>
      </c>
      <c r="AR24" s="4">
        <v>1</v>
      </c>
      <c r="AT24" s="3">
        <f t="shared" si="6"/>
        <v>0</v>
      </c>
      <c r="AU24" s="3"/>
      <c r="AV24" s="3">
        <v>1</v>
      </c>
      <c r="AW24" s="18">
        <f t="shared" si="7"/>
        <v>1</v>
      </c>
      <c r="AX24" s="19">
        <f t="shared" si="8"/>
        <v>0</v>
      </c>
      <c r="AY24" s="2"/>
      <c r="AZ24" s="37">
        <v>64.117647058823536</v>
      </c>
      <c r="BA24" s="22">
        <v>59.137254901960787</v>
      </c>
      <c r="BB24" s="22">
        <v>0.49019607843137253</v>
      </c>
      <c r="BC24" s="22">
        <v>4.666666666666667</v>
      </c>
      <c r="BD24" s="22">
        <v>2.5882352941176472</v>
      </c>
      <c r="BE24" s="126">
        <v>7.5882352941176467</v>
      </c>
      <c r="BF24" s="126">
        <v>32.019607843137258</v>
      </c>
      <c r="BG24" s="126">
        <v>9.2745098039215694</v>
      </c>
      <c r="BI24" s="37">
        <v>1.8136986995004489</v>
      </c>
      <c r="BJ24" s="22">
        <v>1.7791435998845491</v>
      </c>
      <c r="BK24" s="22">
        <v>0.17324341618285499</v>
      </c>
      <c r="BL24" s="22">
        <v>0.75332766665861151</v>
      </c>
      <c r="BM24" s="22">
        <v>0.55488091363249314</v>
      </c>
      <c r="BN24" s="20">
        <f t="shared" si="9"/>
        <v>0.93390393440616315</v>
      </c>
      <c r="BO24" s="20">
        <f t="shared" si="10"/>
        <v>1.5187719110656943</v>
      </c>
      <c r="BP24" s="20">
        <f t="shared" si="11"/>
        <v>1.0117611108857902</v>
      </c>
      <c r="BQ24" s="22"/>
      <c r="BR24" s="20">
        <f t="shared" si="12"/>
        <v>-0.76066051822330816</v>
      </c>
      <c r="BS24" s="20">
        <f t="shared" si="38"/>
        <v>0.91671191973773203</v>
      </c>
      <c r="BT24" s="20">
        <f t="shared" si="39"/>
        <v>1.6262799690046088</v>
      </c>
      <c r="BU24" s="72">
        <f t="shared" si="40"/>
        <v>-0.70956804926687678</v>
      </c>
      <c r="BV24" s="8"/>
      <c r="BW24" s="42"/>
      <c r="BX24" s="49">
        <v>7.1538461538461542</v>
      </c>
      <c r="BY24" s="49">
        <v>7.8461538461538458</v>
      </c>
      <c r="BZ24" s="49">
        <v>4.3076923076923075</v>
      </c>
      <c r="CA24" s="49">
        <v>3.9230769230769229</v>
      </c>
      <c r="CB24" s="49">
        <v>7.4615384615384617</v>
      </c>
      <c r="CC24" s="49">
        <v>7.9230769230769234</v>
      </c>
      <c r="CD24" s="49">
        <v>4.1538461538461542</v>
      </c>
      <c r="CE24" s="49">
        <v>3.6666666666666665</v>
      </c>
      <c r="CF24" s="6"/>
      <c r="CG24" s="13">
        <f t="shared" si="41"/>
        <v>7.5</v>
      </c>
      <c r="CH24" s="13">
        <f t="shared" si="42"/>
        <v>4.115384615384615</v>
      </c>
      <c r="CI24" s="10">
        <f t="shared" si="43"/>
        <v>3.384615384615385</v>
      </c>
      <c r="CJ24" s="13">
        <f t="shared" si="44"/>
        <v>7.6923076923076925</v>
      </c>
      <c r="CK24" s="13">
        <f t="shared" si="45"/>
        <v>3.9102564102564106</v>
      </c>
      <c r="CL24" s="10">
        <f t="shared" si="46"/>
        <v>3.7820512820512819</v>
      </c>
      <c r="CM24" s="2"/>
      <c r="CN24" s="49">
        <v>4.583333333333333</v>
      </c>
      <c r="CO24" s="49">
        <v>4.25</v>
      </c>
      <c r="CP24" s="49">
        <v>2.75</v>
      </c>
      <c r="CQ24" s="49">
        <v>2.6666666666666665</v>
      </c>
      <c r="CR24" s="49"/>
      <c r="CS24" s="12">
        <f t="shared" si="47"/>
        <v>4.4166666666666661</v>
      </c>
      <c r="CT24" s="12">
        <f t="shared" si="48"/>
        <v>2.708333333333333</v>
      </c>
      <c r="CU24" s="11">
        <f t="shared" si="49"/>
        <v>1.708333333333333</v>
      </c>
      <c r="CV24" s="1"/>
      <c r="CW24" s="73">
        <f t="shared" si="13"/>
        <v>0</v>
      </c>
      <c r="CX24" s="73">
        <f t="shared" si="13"/>
        <v>0</v>
      </c>
      <c r="CY24" s="75">
        <f t="shared" si="14"/>
        <v>0</v>
      </c>
      <c r="CZ24" s="73">
        <f t="shared" si="15"/>
        <v>0</v>
      </c>
      <c r="DA24" s="73">
        <f t="shared" si="15"/>
        <v>0</v>
      </c>
      <c r="DB24" s="75">
        <f t="shared" si="16"/>
        <v>0</v>
      </c>
      <c r="DC24" s="78">
        <f t="shared" si="17"/>
        <v>0</v>
      </c>
      <c r="DD24" s="73">
        <f t="shared" si="18"/>
        <v>0.72273424781341566</v>
      </c>
      <c r="DE24" s="73">
        <f t="shared" si="18"/>
        <v>0</v>
      </c>
      <c r="DF24" s="73">
        <f t="shared" si="18"/>
        <v>0.55481103298007151</v>
      </c>
      <c r="DG24" s="73">
        <f t="shared" si="18"/>
        <v>0.31756042929152134</v>
      </c>
      <c r="DH24" s="75">
        <f t="shared" si="19"/>
        <v>0.39877642752125209</v>
      </c>
      <c r="DI24" s="73">
        <f t="shared" si="20"/>
        <v>0</v>
      </c>
      <c r="DJ24" s="73">
        <f t="shared" si="20"/>
        <v>0</v>
      </c>
      <c r="DK24" s="73">
        <f t="shared" si="20"/>
        <v>0</v>
      </c>
      <c r="DL24" s="73">
        <f t="shared" si="20"/>
        <v>0</v>
      </c>
      <c r="DM24" s="11">
        <f t="shared" si="21"/>
        <v>0</v>
      </c>
      <c r="DN24" s="81">
        <f t="shared" si="22"/>
        <v>0.39877642752125209</v>
      </c>
      <c r="DO24" s="1"/>
      <c r="DP24" s="39">
        <f t="shared" si="50"/>
        <v>0</v>
      </c>
      <c r="DQ24" s="7">
        <f t="shared" si="51"/>
        <v>0</v>
      </c>
      <c r="DR24" s="7">
        <f t="shared" si="52"/>
        <v>0</v>
      </c>
      <c r="DS24" s="7">
        <f t="shared" si="53"/>
        <v>0</v>
      </c>
      <c r="DT24" s="7">
        <f t="shared" si="54"/>
        <v>12.5</v>
      </c>
      <c r="DU24" s="7">
        <f t="shared" si="55"/>
        <v>0</v>
      </c>
      <c r="DV24" s="7">
        <f t="shared" si="56"/>
        <v>7.5</v>
      </c>
      <c r="DW24" s="7">
        <f t="shared" si="57"/>
        <v>2.5</v>
      </c>
      <c r="DX24" s="7">
        <f t="shared" si="58"/>
        <v>0</v>
      </c>
      <c r="DY24" s="7">
        <f t="shared" si="59"/>
        <v>0</v>
      </c>
      <c r="DZ24" s="7">
        <f t="shared" si="60"/>
        <v>0</v>
      </c>
      <c r="EA24" s="7">
        <f t="shared" si="61"/>
        <v>0</v>
      </c>
      <c r="EC24" s="249">
        <v>20</v>
      </c>
      <c r="ED24" s="249">
        <v>0</v>
      </c>
      <c r="EE24" s="249">
        <v>0</v>
      </c>
      <c r="EF24" s="249">
        <v>0</v>
      </c>
      <c r="EG24" s="249">
        <v>0</v>
      </c>
      <c r="EH24" s="249">
        <v>20</v>
      </c>
      <c r="EI24" s="249">
        <v>0</v>
      </c>
      <c r="EJ24" s="249">
        <v>0</v>
      </c>
      <c r="EK24" s="249">
        <v>0</v>
      </c>
      <c r="EL24" s="249">
        <v>0</v>
      </c>
      <c r="EM24" s="249"/>
      <c r="EN24" s="249">
        <v>20</v>
      </c>
      <c r="EO24" s="249">
        <v>3</v>
      </c>
      <c r="EP24" s="249">
        <v>0</v>
      </c>
      <c r="EQ24" s="249">
        <v>20</v>
      </c>
      <c r="ER24" s="249">
        <v>2</v>
      </c>
      <c r="ES24" s="252">
        <v>0</v>
      </c>
      <c r="ET24" s="249">
        <v>20</v>
      </c>
      <c r="EU24" s="249">
        <v>3</v>
      </c>
      <c r="EV24" s="249">
        <v>0</v>
      </c>
      <c r="EW24" s="249">
        <v>20</v>
      </c>
      <c r="EX24" s="249">
        <v>0</v>
      </c>
      <c r="EY24" s="249">
        <v>1</v>
      </c>
      <c r="EZ24" s="249"/>
      <c r="FA24" s="249">
        <v>20</v>
      </c>
      <c r="FB24" s="251">
        <v>0</v>
      </c>
      <c r="FC24" s="251">
        <v>0</v>
      </c>
      <c r="FD24" s="249">
        <v>20</v>
      </c>
      <c r="FE24" s="252">
        <v>0</v>
      </c>
      <c r="FF24" s="252">
        <v>0</v>
      </c>
      <c r="FG24" s="252">
        <v>20</v>
      </c>
      <c r="FH24" s="252">
        <v>0</v>
      </c>
      <c r="FI24" s="252">
        <v>0</v>
      </c>
      <c r="FJ24" s="252">
        <v>20</v>
      </c>
      <c r="FK24" s="252">
        <v>0</v>
      </c>
      <c r="FL24" s="252">
        <v>0</v>
      </c>
    </row>
    <row r="25" spans="1:168" s="4" customFormat="1">
      <c r="A25" s="4">
        <v>36</v>
      </c>
      <c r="B25" s="21" t="s">
        <v>133</v>
      </c>
      <c r="C25" s="21" t="s">
        <v>576</v>
      </c>
      <c r="D25" s="21" t="s">
        <v>354</v>
      </c>
      <c r="E25" s="21" t="s">
        <v>355</v>
      </c>
      <c r="F25" s="21" t="s">
        <v>356</v>
      </c>
      <c r="G25" s="127" t="s">
        <v>581</v>
      </c>
      <c r="H25" s="127" t="s">
        <v>195</v>
      </c>
      <c r="I25" s="127" t="s">
        <v>196</v>
      </c>
      <c r="J25" s="26" t="s">
        <v>379</v>
      </c>
      <c r="K25" s="26">
        <v>2</v>
      </c>
      <c r="L25" s="4">
        <v>5</v>
      </c>
      <c r="M25" s="4">
        <v>6</v>
      </c>
      <c r="N25" s="4">
        <v>7</v>
      </c>
      <c r="O25" s="3">
        <f t="shared" si="0"/>
        <v>4</v>
      </c>
      <c r="P25" s="3">
        <f t="shared" si="1"/>
        <v>4</v>
      </c>
      <c r="Q25" s="3">
        <f t="shared" si="2"/>
        <v>5</v>
      </c>
      <c r="R25" s="3"/>
      <c r="S25" s="3">
        <f t="shared" si="35"/>
        <v>1</v>
      </c>
      <c r="T25" s="3"/>
      <c r="U25" s="3">
        <v>6.5</v>
      </c>
      <c r="V25" s="3">
        <f t="shared" si="3"/>
        <v>4.5</v>
      </c>
      <c r="W25" s="19">
        <f t="shared" si="36"/>
        <v>2</v>
      </c>
      <c r="X25" s="2"/>
      <c r="Y25" s="24">
        <v>3</v>
      </c>
      <c r="Z25" s="5">
        <v>4</v>
      </c>
      <c r="AA25" s="5">
        <v>6</v>
      </c>
      <c r="AB25" s="3">
        <v>7</v>
      </c>
      <c r="AC25">
        <v>4</v>
      </c>
      <c r="AD25" s="3">
        <v>4</v>
      </c>
      <c r="AE25" s="3">
        <v>5</v>
      </c>
      <c r="AG25" s="3">
        <f t="shared" si="37"/>
        <v>0</v>
      </c>
      <c r="AH25" s="3"/>
      <c r="AI25" s="3">
        <v>6.5</v>
      </c>
      <c r="AJ25" s="18">
        <f t="shared" si="4"/>
        <v>4.5</v>
      </c>
      <c r="AK25" s="19">
        <f t="shared" si="5"/>
        <v>2</v>
      </c>
      <c r="AL25" s="2"/>
      <c r="AM25" s="26">
        <v>1</v>
      </c>
      <c r="AN25" s="4">
        <v>2</v>
      </c>
      <c r="AO25" s="3">
        <v>2</v>
      </c>
      <c r="AP25" s="4">
        <v>1</v>
      </c>
      <c r="AQ25" s="4">
        <v>1</v>
      </c>
      <c r="AR25" s="4">
        <v>1</v>
      </c>
      <c r="AT25" s="3">
        <f t="shared" si="6"/>
        <v>0</v>
      </c>
      <c r="AU25" s="3"/>
      <c r="AV25" s="3">
        <v>2</v>
      </c>
      <c r="AW25" s="18">
        <f t="shared" si="7"/>
        <v>1</v>
      </c>
      <c r="AX25" s="19">
        <f t="shared" si="8"/>
        <v>1</v>
      </c>
      <c r="AY25" s="2"/>
      <c r="AZ25" s="37">
        <v>482.41176470588238</v>
      </c>
      <c r="BA25" s="22">
        <v>1212.8431372549019</v>
      </c>
      <c r="BB25" s="22">
        <v>140.88235294117646</v>
      </c>
      <c r="BC25" s="22">
        <v>1.8627450980392157</v>
      </c>
      <c r="BD25" s="22">
        <v>0.31372549019607843</v>
      </c>
      <c r="BE25" s="126">
        <f>770/51</f>
        <v>15.098039215686274</v>
      </c>
      <c r="BF25" s="126">
        <v>2.8823529411764706</v>
      </c>
      <c r="BG25" s="126">
        <v>0.41176470588235292</v>
      </c>
      <c r="BI25" s="37">
        <v>2.6843172155475785</v>
      </c>
      <c r="BJ25" s="22">
        <v>3.0841625672777613</v>
      </c>
      <c r="BK25" s="22">
        <v>2.1519283820898396</v>
      </c>
      <c r="BL25" s="22">
        <v>0.45678267968650071</v>
      </c>
      <c r="BM25" s="22">
        <v>0.11850462660289007</v>
      </c>
      <c r="BN25" s="20">
        <f t="shared" si="9"/>
        <v>1.2067729810215044</v>
      </c>
      <c r="BO25" s="20">
        <f t="shared" si="10"/>
        <v>0.58909501416359478</v>
      </c>
      <c r="BP25" s="20">
        <f t="shared" si="11"/>
        <v>0.14976232033333206</v>
      </c>
      <c r="BQ25" s="22"/>
      <c r="BR25" s="20">
        <f t="shared" si="12"/>
        <v>0.94515540106833518</v>
      </c>
      <c r="BS25" s="20">
        <f t="shared" si="38"/>
        <v>0.50194483844469462</v>
      </c>
      <c r="BT25" s="20">
        <f t="shared" si="39"/>
        <v>0.63287393874218201</v>
      </c>
      <c r="BU25" s="72">
        <f t="shared" si="40"/>
        <v>-0.13092910029748739</v>
      </c>
      <c r="BV25" s="8"/>
      <c r="BW25" s="42"/>
      <c r="BX25" s="49">
        <v>7.384615384615385</v>
      </c>
      <c r="BY25" s="49">
        <v>7.6923076923076925</v>
      </c>
      <c r="BZ25" s="49">
        <v>5.5384615384615383</v>
      </c>
      <c r="CA25" s="49">
        <v>6.615384615384615</v>
      </c>
      <c r="CB25" s="49">
        <v>7.2307692307692308</v>
      </c>
      <c r="CC25" s="49">
        <v>7.666666666666667</v>
      </c>
      <c r="CD25" s="49">
        <v>5.384615384615385</v>
      </c>
      <c r="CE25" s="49">
        <v>5.7692307692307692</v>
      </c>
      <c r="CF25" s="6"/>
      <c r="CG25" s="13">
        <f t="shared" si="41"/>
        <v>7.5384615384615383</v>
      </c>
      <c r="CH25" s="13">
        <f t="shared" si="42"/>
        <v>6.0769230769230766</v>
      </c>
      <c r="CI25" s="10">
        <f t="shared" si="43"/>
        <v>1.4615384615384617</v>
      </c>
      <c r="CJ25" s="13">
        <f t="shared" si="44"/>
        <v>7.4487179487179489</v>
      </c>
      <c r="CK25" s="13">
        <f t="shared" si="45"/>
        <v>5.5769230769230766</v>
      </c>
      <c r="CL25" s="10">
        <f t="shared" si="46"/>
        <v>1.8717948717948723</v>
      </c>
      <c r="CM25" s="2"/>
      <c r="CN25" s="49">
        <v>3.8333333333333335</v>
      </c>
      <c r="CO25" s="49">
        <v>3.9166666666666665</v>
      </c>
      <c r="CP25" s="49">
        <v>4.416666666666667</v>
      </c>
      <c r="CQ25" s="49">
        <v>3.4166666666666665</v>
      </c>
      <c r="CR25" s="49"/>
      <c r="CS25" s="12">
        <f t="shared" si="47"/>
        <v>3.875</v>
      </c>
      <c r="CT25" s="12">
        <f t="shared" si="48"/>
        <v>3.916666666666667</v>
      </c>
      <c r="CU25" s="11">
        <f t="shared" si="49"/>
        <v>-4.1666666666666963E-2</v>
      </c>
      <c r="CV25" s="1"/>
      <c r="CW25" s="73">
        <f t="shared" si="13"/>
        <v>0</v>
      </c>
      <c r="CX25" s="73">
        <f t="shared" si="13"/>
        <v>0</v>
      </c>
      <c r="CY25" s="75">
        <f t="shared" si="14"/>
        <v>0</v>
      </c>
      <c r="CZ25" s="73">
        <f t="shared" si="15"/>
        <v>0</v>
      </c>
      <c r="DA25" s="73">
        <f t="shared" si="15"/>
        <v>0</v>
      </c>
      <c r="DB25" s="75">
        <f t="shared" si="16"/>
        <v>0</v>
      </c>
      <c r="DC25" s="78">
        <f t="shared" si="17"/>
        <v>0</v>
      </c>
      <c r="DD25" s="73">
        <f t="shared" si="18"/>
        <v>1.2132252231493863</v>
      </c>
      <c r="DE25" s="73">
        <f t="shared" si="18"/>
        <v>0.64350110879328448</v>
      </c>
      <c r="DF25" s="73">
        <f t="shared" si="18"/>
        <v>0.79539883018414359</v>
      </c>
      <c r="DG25" s="73">
        <f t="shared" si="18"/>
        <v>0.9884320889261532</v>
      </c>
      <c r="DH25" s="75">
        <f t="shared" si="19"/>
        <v>0.91013931276324189</v>
      </c>
      <c r="DI25" s="73">
        <f t="shared" si="20"/>
        <v>0</v>
      </c>
      <c r="DJ25" s="73">
        <f t="shared" si="20"/>
        <v>0</v>
      </c>
      <c r="DK25" s="73">
        <f t="shared" si="20"/>
        <v>0</v>
      </c>
      <c r="DL25" s="73">
        <f t="shared" si="20"/>
        <v>0.31756042929152134</v>
      </c>
      <c r="DM25" s="11">
        <f t="shared" si="21"/>
        <v>7.9390107322880335E-2</v>
      </c>
      <c r="DN25" s="81">
        <f t="shared" si="22"/>
        <v>0.83074920544036157</v>
      </c>
      <c r="DO25" s="1"/>
      <c r="DP25" s="39">
        <f t="shared" si="50"/>
        <v>0</v>
      </c>
      <c r="DQ25" s="7">
        <f t="shared" si="51"/>
        <v>0</v>
      </c>
      <c r="DR25" s="7">
        <f t="shared" si="52"/>
        <v>0</v>
      </c>
      <c r="DS25" s="7">
        <f t="shared" si="53"/>
        <v>0</v>
      </c>
      <c r="DT25" s="7">
        <f t="shared" si="54"/>
        <v>32.5</v>
      </c>
      <c r="DU25" s="7">
        <f t="shared" si="55"/>
        <v>10</v>
      </c>
      <c r="DV25" s="7">
        <f t="shared" si="56"/>
        <v>15</v>
      </c>
      <c r="DW25" s="7">
        <f t="shared" si="57"/>
        <v>22.5</v>
      </c>
      <c r="DX25" s="7">
        <f t="shared" si="58"/>
        <v>0</v>
      </c>
      <c r="DY25" s="7">
        <f t="shared" si="59"/>
        <v>0</v>
      </c>
      <c r="DZ25" s="7">
        <f t="shared" si="60"/>
        <v>0</v>
      </c>
      <c r="EA25" s="7">
        <f t="shared" si="61"/>
        <v>2.5</v>
      </c>
      <c r="EC25" s="249">
        <v>20</v>
      </c>
      <c r="ED25" s="249">
        <v>0</v>
      </c>
      <c r="EE25" s="249">
        <v>0</v>
      </c>
      <c r="EF25" s="249">
        <v>0</v>
      </c>
      <c r="EG25" s="249">
        <v>0</v>
      </c>
      <c r="EH25" s="249">
        <v>20</v>
      </c>
      <c r="EI25" s="249">
        <v>0</v>
      </c>
      <c r="EJ25" s="249">
        <v>0</v>
      </c>
      <c r="EK25" s="249">
        <v>0</v>
      </c>
      <c r="EL25" s="249">
        <v>0</v>
      </c>
      <c r="EM25" s="249"/>
      <c r="EN25" s="249">
        <v>20</v>
      </c>
      <c r="EO25" s="249">
        <v>9</v>
      </c>
      <c r="EP25" s="249">
        <v>2</v>
      </c>
      <c r="EQ25" s="249">
        <v>20</v>
      </c>
      <c r="ER25" s="249">
        <v>4</v>
      </c>
      <c r="ES25" s="252">
        <v>2</v>
      </c>
      <c r="ET25" s="249">
        <v>20</v>
      </c>
      <c r="EU25" s="249">
        <v>5</v>
      </c>
      <c r="EV25" s="249">
        <v>9</v>
      </c>
      <c r="EW25" s="249">
        <v>20</v>
      </c>
      <c r="EX25" s="249">
        <v>1</v>
      </c>
      <c r="EY25" s="249">
        <v>0</v>
      </c>
      <c r="EZ25" s="249"/>
      <c r="FA25" s="249">
        <v>20</v>
      </c>
      <c r="FB25" s="251">
        <v>0</v>
      </c>
      <c r="FC25" s="251">
        <v>0</v>
      </c>
      <c r="FD25" s="249">
        <v>20</v>
      </c>
      <c r="FE25" s="252">
        <v>0</v>
      </c>
      <c r="FF25" s="252">
        <v>0</v>
      </c>
      <c r="FG25" s="252">
        <v>20</v>
      </c>
      <c r="FH25" s="252">
        <v>0</v>
      </c>
      <c r="FI25" s="252">
        <v>0</v>
      </c>
      <c r="FJ25" s="252">
        <v>20</v>
      </c>
      <c r="FK25" s="252">
        <v>0</v>
      </c>
      <c r="FL25" s="252">
        <v>1</v>
      </c>
    </row>
    <row r="26" spans="1:168" s="33" customFormat="1" ht="14" thickBot="1">
      <c r="A26" s="33">
        <v>26</v>
      </c>
      <c r="B26" s="63" t="s">
        <v>464</v>
      </c>
      <c r="C26" s="63" t="s">
        <v>576</v>
      </c>
      <c r="D26" s="63" t="s">
        <v>465</v>
      </c>
      <c r="E26" s="63" t="s">
        <v>484</v>
      </c>
      <c r="F26" s="63" t="s">
        <v>485</v>
      </c>
      <c r="G26" s="233" t="s">
        <v>256</v>
      </c>
      <c r="H26" s="233" t="s">
        <v>2</v>
      </c>
      <c r="I26" s="233" t="s">
        <v>3</v>
      </c>
      <c r="J26" s="64" t="s">
        <v>274</v>
      </c>
      <c r="K26" s="64">
        <v>2</v>
      </c>
      <c r="L26" s="33">
        <v>5</v>
      </c>
      <c r="M26" s="33">
        <v>6</v>
      </c>
      <c r="N26" s="33">
        <v>7</v>
      </c>
      <c r="O26" s="29">
        <f t="shared" si="0"/>
        <v>5</v>
      </c>
      <c r="P26" s="29">
        <f t="shared" si="1"/>
        <v>3</v>
      </c>
      <c r="Q26" s="29">
        <f t="shared" si="2"/>
        <v>4</v>
      </c>
      <c r="R26" s="29"/>
      <c r="S26" s="29">
        <f t="shared" si="35"/>
        <v>0</v>
      </c>
      <c r="T26" s="29"/>
      <c r="U26" s="29">
        <v>6.5</v>
      </c>
      <c r="V26" s="29">
        <f t="shared" si="3"/>
        <v>3.5</v>
      </c>
      <c r="W26" s="32">
        <f t="shared" si="36"/>
        <v>3</v>
      </c>
      <c r="X26" s="65"/>
      <c r="Y26" s="34">
        <v>3</v>
      </c>
      <c r="Z26" s="29">
        <v>4</v>
      </c>
      <c r="AA26" s="29">
        <v>4</v>
      </c>
      <c r="AB26" s="29">
        <v>5</v>
      </c>
      <c r="AC26" s="54">
        <v>4</v>
      </c>
      <c r="AD26" s="29">
        <v>3</v>
      </c>
      <c r="AE26" s="29">
        <v>4</v>
      </c>
      <c r="AG26" s="29">
        <f t="shared" si="37"/>
        <v>0</v>
      </c>
      <c r="AH26" s="29"/>
      <c r="AI26" s="29">
        <v>4.5</v>
      </c>
      <c r="AJ26" s="31">
        <f t="shared" si="4"/>
        <v>3.5</v>
      </c>
      <c r="AK26" s="32">
        <f t="shared" si="5"/>
        <v>1</v>
      </c>
      <c r="AL26" s="65"/>
      <c r="AM26" s="64">
        <v>2</v>
      </c>
      <c r="AN26" s="33">
        <v>1</v>
      </c>
      <c r="AO26" s="29">
        <v>1</v>
      </c>
      <c r="AP26" s="33">
        <v>2</v>
      </c>
      <c r="AQ26" s="33">
        <v>1</v>
      </c>
      <c r="AR26" s="33">
        <v>1</v>
      </c>
      <c r="AT26" s="29">
        <f t="shared" si="6"/>
        <v>0</v>
      </c>
      <c r="AU26" s="29"/>
      <c r="AV26" s="29">
        <v>1</v>
      </c>
      <c r="AW26" s="31">
        <f t="shared" si="7"/>
        <v>1</v>
      </c>
      <c r="AX26" s="32">
        <f t="shared" si="8"/>
        <v>0</v>
      </c>
      <c r="AY26" s="65"/>
      <c r="AZ26" s="70">
        <v>3.5098039215686274</v>
      </c>
      <c r="BA26" s="71">
        <v>1212.8431372549019</v>
      </c>
      <c r="BB26" s="71">
        <v>47.03921568627451</v>
      </c>
      <c r="BC26" s="71">
        <v>12.980392156862745</v>
      </c>
      <c r="BD26" s="71">
        <v>4.2745098039215685</v>
      </c>
      <c r="BE26" s="234">
        <v>47.03921568627451</v>
      </c>
      <c r="BF26" s="234">
        <f>531/51</f>
        <v>10.411764705882353</v>
      </c>
      <c r="BG26" s="234">
        <f>63/51</f>
        <v>1.2352941176470589</v>
      </c>
      <c r="BI26" s="70">
        <v>0.65415765991965646</v>
      </c>
      <c r="BJ26" s="71">
        <v>3.0841625672777613</v>
      </c>
      <c r="BK26" s="71">
        <v>1.6815959082665961</v>
      </c>
      <c r="BL26" s="71">
        <v>1.1455193537539292</v>
      </c>
      <c r="BM26" s="71">
        <v>0.72218210390447157</v>
      </c>
      <c r="BN26" s="87">
        <f>LOG10(BE26+1)</f>
        <v>1.6815959082665961</v>
      </c>
      <c r="BO26" s="87">
        <f t="shared" ref="BO26:BP26" si="62">LOG10(BF26+1)</f>
        <v>1.0573528085519521</v>
      </c>
      <c r="BP26" s="87">
        <f t="shared" si="62"/>
        <v>0.34933467523853623</v>
      </c>
      <c r="BQ26" s="71"/>
      <c r="BR26" s="87">
        <f t="shared" si="12"/>
        <v>0</v>
      </c>
      <c r="BS26" s="87">
        <f t="shared" si="38"/>
        <v>1.2613795048834062</v>
      </c>
      <c r="BT26" s="87">
        <f t="shared" si="39"/>
        <v>1.1019895385373315</v>
      </c>
      <c r="BU26" s="88">
        <f t="shared" si="40"/>
        <v>0.15938996634607472</v>
      </c>
      <c r="BV26" s="67"/>
      <c r="BW26" s="66"/>
      <c r="BX26" s="60">
        <v>7.8461538461538458</v>
      </c>
      <c r="BY26" s="60">
        <v>7.9230769230769234</v>
      </c>
      <c r="BZ26" s="60">
        <v>4.9230769230769234</v>
      </c>
      <c r="CA26" s="60">
        <v>5.3076923076923075</v>
      </c>
      <c r="CB26" s="60">
        <v>7.615384615384615</v>
      </c>
      <c r="CC26" s="60">
        <v>7.8461538461538458</v>
      </c>
      <c r="CD26" s="60">
        <v>5.1538461538461542</v>
      </c>
      <c r="CE26" s="60">
        <v>5.6923076923076925</v>
      </c>
      <c r="CF26" s="30"/>
      <c r="CG26" s="68">
        <f t="shared" si="41"/>
        <v>7.884615384615385</v>
      </c>
      <c r="CH26" s="68">
        <f t="shared" si="42"/>
        <v>5.115384615384615</v>
      </c>
      <c r="CI26" s="69">
        <f t="shared" si="43"/>
        <v>2.7692307692307701</v>
      </c>
      <c r="CJ26" s="68">
        <f t="shared" si="44"/>
        <v>7.7307692307692299</v>
      </c>
      <c r="CK26" s="68">
        <f t="shared" si="45"/>
        <v>5.4230769230769234</v>
      </c>
      <c r="CL26" s="69">
        <f t="shared" si="46"/>
        <v>2.3076923076923066</v>
      </c>
      <c r="CM26" s="65"/>
      <c r="CN26" s="60">
        <v>4.083333333333333</v>
      </c>
      <c r="CO26" s="60">
        <v>4.583333333333333</v>
      </c>
      <c r="CP26" s="60">
        <v>3.75</v>
      </c>
      <c r="CQ26" s="60">
        <v>2.8333333333333335</v>
      </c>
      <c r="CR26" s="60"/>
      <c r="CS26" s="68">
        <f t="shared" si="47"/>
        <v>4.333333333333333</v>
      </c>
      <c r="CT26" s="68">
        <f t="shared" si="48"/>
        <v>3.291666666666667</v>
      </c>
      <c r="CU26" s="69">
        <f t="shared" si="49"/>
        <v>1.0416666666666661</v>
      </c>
      <c r="CV26" s="55"/>
      <c r="CW26" s="74">
        <f t="shared" si="13"/>
        <v>0.64350110879328448</v>
      </c>
      <c r="CX26" s="74">
        <f t="shared" si="13"/>
        <v>0.45102681179626242</v>
      </c>
      <c r="CY26" s="89">
        <f t="shared" si="14"/>
        <v>0.54726396029477342</v>
      </c>
      <c r="CZ26" s="74">
        <f t="shared" si="15"/>
        <v>0</v>
      </c>
      <c r="DA26" s="74">
        <f t="shared" si="15"/>
        <v>0</v>
      </c>
      <c r="DB26" s="89">
        <f t="shared" si="16"/>
        <v>0</v>
      </c>
      <c r="DC26" s="90">
        <f t="shared" si="17"/>
        <v>0.54726396029477342</v>
      </c>
      <c r="DD26" s="74">
        <f t="shared" si="18"/>
        <v>0.92729521800161219</v>
      </c>
      <c r="DE26" s="74">
        <f t="shared" si="18"/>
        <v>0</v>
      </c>
      <c r="DF26" s="74">
        <f t="shared" si="18"/>
        <v>0.9884320889261532</v>
      </c>
      <c r="DG26" s="74">
        <f t="shared" si="18"/>
        <v>0</v>
      </c>
      <c r="DH26" s="89">
        <f t="shared" si="19"/>
        <v>0.47893182673194135</v>
      </c>
      <c r="DI26" s="74">
        <f t="shared" si="20"/>
        <v>0</v>
      </c>
      <c r="DJ26" s="74">
        <f t="shared" si="20"/>
        <v>0</v>
      </c>
      <c r="DK26" s="74">
        <f t="shared" si="20"/>
        <v>0</v>
      </c>
      <c r="DL26" s="74">
        <f t="shared" si="20"/>
        <v>0</v>
      </c>
      <c r="DM26" s="69">
        <f t="shared" si="21"/>
        <v>0</v>
      </c>
      <c r="DN26" s="77">
        <f t="shared" si="22"/>
        <v>0.47893182673194135</v>
      </c>
      <c r="DO26" s="55"/>
      <c r="DP26" s="35">
        <f t="shared" si="50"/>
        <v>10</v>
      </c>
      <c r="DQ26" s="30">
        <f t="shared" si="51"/>
        <v>5</v>
      </c>
      <c r="DR26" s="30">
        <f t="shared" si="52"/>
        <v>0</v>
      </c>
      <c r="DS26" s="30">
        <f t="shared" si="53"/>
        <v>0</v>
      </c>
      <c r="DT26" s="30">
        <f t="shared" si="54"/>
        <v>20</v>
      </c>
      <c r="DU26" s="30">
        <f t="shared" si="55"/>
        <v>0</v>
      </c>
      <c r="DV26" s="30">
        <f t="shared" si="56"/>
        <v>22.5</v>
      </c>
      <c r="DW26" s="30">
        <f t="shared" si="57"/>
        <v>0</v>
      </c>
      <c r="DX26" s="30">
        <f t="shared" si="58"/>
        <v>0</v>
      </c>
      <c r="DY26" s="30">
        <f t="shared" si="59"/>
        <v>0</v>
      </c>
      <c r="DZ26" s="30">
        <f t="shared" si="60"/>
        <v>0</v>
      </c>
      <c r="EA26" s="30">
        <f t="shared" si="61"/>
        <v>0</v>
      </c>
      <c r="EC26" s="249">
        <v>20</v>
      </c>
      <c r="ED26" s="249">
        <v>2</v>
      </c>
      <c r="EE26" s="249">
        <v>0</v>
      </c>
      <c r="EF26" s="249">
        <v>0</v>
      </c>
      <c r="EG26" s="249">
        <v>0</v>
      </c>
      <c r="EH26" s="249">
        <v>20</v>
      </c>
      <c r="EI26" s="249">
        <v>2</v>
      </c>
      <c r="EJ26" s="249">
        <v>2</v>
      </c>
      <c r="EK26" s="249">
        <v>0</v>
      </c>
      <c r="EL26" s="249">
        <v>0</v>
      </c>
      <c r="EM26" s="249"/>
      <c r="EN26" s="249">
        <v>20</v>
      </c>
      <c r="EO26" s="249">
        <v>7</v>
      </c>
      <c r="EP26" s="249">
        <v>0</v>
      </c>
      <c r="EQ26" s="249">
        <v>20</v>
      </c>
      <c r="ER26" s="249">
        <v>1</v>
      </c>
      <c r="ES26" s="252">
        <v>0</v>
      </c>
      <c r="ET26" s="249">
        <v>20</v>
      </c>
      <c r="EU26" s="249">
        <v>7</v>
      </c>
      <c r="EV26" s="249">
        <v>0</v>
      </c>
      <c r="EW26" s="249">
        <v>20</v>
      </c>
      <c r="EX26" s="249">
        <v>2</v>
      </c>
      <c r="EY26" s="249">
        <v>0</v>
      </c>
      <c r="EZ26" s="249"/>
      <c r="FA26" s="249">
        <v>20</v>
      </c>
      <c r="FB26" s="251">
        <v>0</v>
      </c>
      <c r="FC26" s="251">
        <v>0</v>
      </c>
      <c r="FD26" s="249">
        <v>20</v>
      </c>
      <c r="FE26" s="252">
        <v>0</v>
      </c>
      <c r="FF26" s="252">
        <v>0</v>
      </c>
      <c r="FG26" s="252">
        <v>20</v>
      </c>
      <c r="FH26" s="252">
        <v>0</v>
      </c>
      <c r="FI26" s="252">
        <v>0</v>
      </c>
      <c r="FJ26" s="252">
        <v>20</v>
      </c>
      <c r="FK26" s="252">
        <v>0</v>
      </c>
      <c r="FL26" s="252">
        <v>0</v>
      </c>
    </row>
    <row r="27" spans="1:168" s="6" customFormat="1">
      <c r="B27" s="6" t="s">
        <v>445</v>
      </c>
      <c r="C27" s="23">
        <f>COUNTIF(C3:C26,"for")</f>
        <v>0</v>
      </c>
      <c r="J27" s="27">
        <f>COUNTIF(J3:J26,"A")</f>
        <v>0</v>
      </c>
      <c r="K27" s="28">
        <f t="shared" ref="K27:Q27" si="63">AVERAGE(K3:K26)</f>
        <v>3.9166666666666665</v>
      </c>
      <c r="L27" s="6">
        <f t="shared" si="63"/>
        <v>6.041666666666667</v>
      </c>
      <c r="M27" s="6">
        <f t="shared" si="63"/>
        <v>4.958333333333333</v>
      </c>
      <c r="N27" s="6">
        <f t="shared" si="63"/>
        <v>5.916666666666667</v>
      </c>
      <c r="O27" s="6">
        <f t="shared" si="63"/>
        <v>6.041666666666667</v>
      </c>
      <c r="P27" s="6">
        <f t="shared" si="63"/>
        <v>5.333333333333333</v>
      </c>
      <c r="Q27" s="6">
        <f t="shared" si="63"/>
        <v>6.375</v>
      </c>
      <c r="S27" s="6">
        <f>AVERAGE(S3:S26)</f>
        <v>0</v>
      </c>
      <c r="U27" s="6">
        <f>AVERAGE(U3:U26)</f>
        <v>5.4375</v>
      </c>
      <c r="V27" s="13">
        <f>AVERAGE(V3:V26)</f>
        <v>5.854166666666667</v>
      </c>
      <c r="W27" s="10">
        <f>AVERAGE(W3:W26)</f>
        <v>-0.41666666666666669</v>
      </c>
      <c r="Y27" s="28">
        <f t="shared" ref="Y27:AE27" si="64">AVERAGE(Y3:Y26)</f>
        <v>3.875</v>
      </c>
      <c r="Z27" s="6">
        <f t="shared" si="64"/>
        <v>5.208333333333333</v>
      </c>
      <c r="AA27" s="6">
        <f t="shared" si="64"/>
        <v>4.208333333333333</v>
      </c>
      <c r="AB27" s="6">
        <f t="shared" si="64"/>
        <v>5.291666666666667</v>
      </c>
      <c r="AC27" s="6">
        <f t="shared" si="64"/>
        <v>5.333333333333333</v>
      </c>
      <c r="AD27" s="6">
        <f t="shared" si="64"/>
        <v>4.791666666666667</v>
      </c>
      <c r="AE27" s="6">
        <f t="shared" si="64"/>
        <v>5.791666666666667</v>
      </c>
      <c r="AG27" s="6">
        <f>AVERAGE(AG3:AG26)</f>
        <v>-0.125</v>
      </c>
      <c r="AI27" s="6">
        <f>AVERAGE(AI3:AI26)</f>
        <v>4.75</v>
      </c>
      <c r="AJ27" s="13">
        <f>AVERAGE(AJ3:AJ26)</f>
        <v>5.291666666666667</v>
      </c>
      <c r="AK27" s="10">
        <f>AVERAGE(AK3:AK26)</f>
        <v>-0.54166666666666663</v>
      </c>
      <c r="AM27" s="28">
        <f t="shared" ref="AM27:AR27" si="65">AVERAGE(AM3:AM26)</f>
        <v>1.75</v>
      </c>
      <c r="AN27" s="6">
        <f t="shared" si="65"/>
        <v>1.4166666666666667</v>
      </c>
      <c r="AO27" s="6">
        <f t="shared" si="65"/>
        <v>1.4166666666666667</v>
      </c>
      <c r="AP27" s="6">
        <f t="shared" si="65"/>
        <v>1.75</v>
      </c>
      <c r="AQ27" s="6">
        <f t="shared" si="65"/>
        <v>1.4583333333333333</v>
      </c>
      <c r="AR27" s="6">
        <f t="shared" si="65"/>
        <v>1.4583333333333333</v>
      </c>
      <c r="AT27" s="6">
        <f>AVERAGE(AT3:AT26)</f>
        <v>0</v>
      </c>
      <c r="AV27" s="6">
        <f>AVERAGE(AV3:AV26)</f>
        <v>1.4166666666666667</v>
      </c>
      <c r="AW27" s="13">
        <f>AVERAGE(AW3:AW26)</f>
        <v>1.4583333333333333</v>
      </c>
      <c r="AX27" s="10">
        <f>AVERAGE(AX3:AX26)</f>
        <v>-4.1666666666666664E-2</v>
      </c>
      <c r="AZ27" s="28"/>
      <c r="BI27" s="28">
        <f t="shared" ref="BI27:BP27" si="66">AVERAGE(BI3:BI26)</f>
        <v>1.1390409530070473</v>
      </c>
      <c r="BJ27" s="6">
        <f t="shared" si="66"/>
        <v>2.1479108520988137</v>
      </c>
      <c r="BK27" s="6">
        <f t="shared" si="66"/>
        <v>0.92231861788945813</v>
      </c>
      <c r="BL27" s="6">
        <f t="shared" si="66"/>
        <v>0.81579767453261987</v>
      </c>
      <c r="BM27" s="6">
        <f t="shared" si="66"/>
        <v>0.55445409945216217</v>
      </c>
      <c r="BN27" s="6">
        <f t="shared" si="66"/>
        <v>1.0153418232528857</v>
      </c>
      <c r="BO27" s="6">
        <f t="shared" si="66"/>
        <v>0.97353926894339715</v>
      </c>
      <c r="BP27" s="6">
        <f t="shared" si="66"/>
        <v>0.55613742711921166</v>
      </c>
      <c r="BR27" s="6">
        <f>AVERAGE(BR3:BR26)</f>
        <v>-9.3023205363427508E-2</v>
      </c>
      <c r="BS27" s="6">
        <f t="shared" ref="BS27:BU27" si="67">AVERAGE(BS3:BS26)</f>
        <v>0.94673393975111753</v>
      </c>
      <c r="BT27" s="6">
        <f t="shared" si="67"/>
        <v>1.0684605744405404</v>
      </c>
      <c r="BU27" s="6">
        <f t="shared" si="67"/>
        <v>-0.12172663468942276</v>
      </c>
      <c r="BX27" s="28">
        <f>AVERAGE(BX3:BX26)</f>
        <v>6.4644764957264949</v>
      </c>
      <c r="BY27" s="28">
        <f t="shared" ref="BY27:CE27" si="68">AVERAGE(BY3:BY26)</f>
        <v>6.7860576923076934</v>
      </c>
      <c r="BZ27" s="28">
        <f t="shared" si="68"/>
        <v>3.9882478632478624</v>
      </c>
      <c r="CA27" s="28">
        <f t="shared" si="68"/>
        <v>3.701655982905983</v>
      </c>
      <c r="CB27" s="28">
        <f t="shared" si="68"/>
        <v>6.6249999999999991</v>
      </c>
      <c r="CC27" s="28">
        <f t="shared" si="68"/>
        <v>6.8111645299145289</v>
      </c>
      <c r="CD27" s="28">
        <f t="shared" si="68"/>
        <v>3.5349893162393169</v>
      </c>
      <c r="CE27" s="28">
        <f t="shared" si="68"/>
        <v>3.6271367521367526</v>
      </c>
      <c r="CF27" s="28"/>
      <c r="CG27" s="28">
        <f t="shared" ref="CG27" si="69">AVERAGE(CG3:CG26)</f>
        <v>6.6252670940170946</v>
      </c>
      <c r="CH27" s="28">
        <f t="shared" ref="CH27" si="70">AVERAGE(CH3:CH26)</f>
        <v>3.8449519230769229</v>
      </c>
      <c r="CI27" s="10">
        <f t="shared" si="43"/>
        <v>2.7803151709401717</v>
      </c>
      <c r="CJ27" s="28">
        <f t="shared" ref="CJ27" si="71">AVERAGE(CJ3:CJ26)</f>
        <v>6.718082264957264</v>
      </c>
      <c r="CK27" s="28">
        <f t="shared" ref="CK27" si="72">AVERAGE(CK3:CK26)</f>
        <v>3.5810630341880341</v>
      </c>
      <c r="CL27" s="10">
        <f>AVERAGE(CL3:CL26)</f>
        <v>3.1370192307692313</v>
      </c>
      <c r="CN27" s="28">
        <f>AVERAGE(CN3:CN26)</f>
        <v>4.2989267676767664</v>
      </c>
      <c r="CO27" s="6">
        <f>AVERAGE(CO3:CO26)</f>
        <v>4.2099116161616168</v>
      </c>
      <c r="CP27" s="6">
        <f>AVERAGE(CP3:CP26)</f>
        <v>2.8772095959595956</v>
      </c>
      <c r="CQ27" s="6">
        <f>AVERAGE(CQ3:CQ26)</f>
        <v>2.9958964646464641</v>
      </c>
      <c r="CS27" s="10">
        <f>AVERAGE(CS3:CS26)</f>
        <v>4.254419191919192</v>
      </c>
      <c r="CT27" s="10">
        <f>AVERAGE(CT3:CT26)</f>
        <v>2.9365530303030307</v>
      </c>
      <c r="CU27" s="10">
        <f>AVERAGE(CU3:CU26)</f>
        <v>1.3178661616161615</v>
      </c>
      <c r="CV27" s="13"/>
      <c r="CW27" s="6">
        <f t="shared" ref="CW27:DN27" si="73">AVERAGE(CW3:CW26)</f>
        <v>0.2852326279153316</v>
      </c>
      <c r="CX27" s="13">
        <f t="shared" si="73"/>
        <v>0.16873855524228032</v>
      </c>
      <c r="CY27" s="10">
        <f t="shared" si="73"/>
        <v>0.22698559157880593</v>
      </c>
      <c r="CZ27" s="6">
        <f t="shared" si="73"/>
        <v>0</v>
      </c>
      <c r="DA27" s="13">
        <f t="shared" si="73"/>
        <v>0</v>
      </c>
      <c r="DB27" s="10">
        <f t="shared" si="73"/>
        <v>0</v>
      </c>
      <c r="DC27" s="79">
        <f t="shared" si="73"/>
        <v>0.22698559157880593</v>
      </c>
      <c r="DD27" s="6">
        <f t="shared" si="73"/>
        <v>0.5995195084676288</v>
      </c>
      <c r="DE27" s="13">
        <f t="shared" si="73"/>
        <v>2.6812546199720188E-2</v>
      </c>
      <c r="DF27" s="6">
        <f t="shared" si="73"/>
        <v>0.57963494015333139</v>
      </c>
      <c r="DG27" s="13">
        <f t="shared" si="73"/>
        <v>0.16842373560050031</v>
      </c>
      <c r="DH27" s="10">
        <f t="shared" si="73"/>
        <v>0.34359768260529516</v>
      </c>
      <c r="DI27" s="6">
        <f t="shared" si="73"/>
        <v>0</v>
      </c>
      <c r="DJ27" s="13">
        <f t="shared" si="73"/>
        <v>1.8792783824844266E-2</v>
      </c>
      <c r="DK27" s="6">
        <f t="shared" si="73"/>
        <v>0</v>
      </c>
      <c r="DL27" s="13">
        <f t="shared" si="73"/>
        <v>4.3345611546039046E-2</v>
      </c>
      <c r="DM27" s="10">
        <f t="shared" si="73"/>
        <v>1.5534598842720827E-2</v>
      </c>
      <c r="DN27" s="79">
        <f t="shared" si="73"/>
        <v>0.32806308376257437</v>
      </c>
      <c r="DP27" s="28">
        <f t="shared" ref="DP27:EA27" si="74">AVERAGE(DP3:DP26)</f>
        <v>4.583333333333333</v>
      </c>
      <c r="DQ27" s="6">
        <f t="shared" si="74"/>
        <v>2.2916666666666665</v>
      </c>
      <c r="DR27" s="6">
        <f t="shared" si="74"/>
        <v>0</v>
      </c>
      <c r="DS27" s="6">
        <f t="shared" si="74"/>
        <v>0</v>
      </c>
      <c r="DT27" s="6">
        <f t="shared" si="74"/>
        <v>13.125</v>
      </c>
      <c r="DU27" s="6">
        <f t="shared" si="74"/>
        <v>0.41666666666666669</v>
      </c>
      <c r="DV27" s="6">
        <f t="shared" si="74"/>
        <v>12.083333333333334</v>
      </c>
      <c r="DW27" s="6">
        <f t="shared" si="74"/>
        <v>2.8125</v>
      </c>
      <c r="DX27" s="6">
        <f t="shared" si="74"/>
        <v>0</v>
      </c>
      <c r="DY27" s="6">
        <f t="shared" si="74"/>
        <v>0.20833333333333334</v>
      </c>
      <c r="DZ27" s="6">
        <f t="shared" si="74"/>
        <v>0</v>
      </c>
      <c r="EA27" s="6">
        <f t="shared" si="74"/>
        <v>0.625</v>
      </c>
    </row>
    <row r="28" spans="1:168" customFormat="1"/>
    <row r="29" spans="1:168" customFormat="1"/>
    <row r="30" spans="1:168" customFormat="1"/>
    <row r="31" spans="1:168" customFormat="1"/>
    <row r="32" spans="1:168" customFormat="1"/>
    <row r="33" customFormat="1"/>
    <row r="34" customFormat="1"/>
    <row r="35" customFormat="1"/>
  </sheetData>
  <pageMargins left="0.75" right="0.75" top="1" bottom="1" header="0.5" footer="0.5"/>
  <pageSetup scale="70" fitToWidth="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7"/>
  <sheetViews>
    <sheetView topLeftCell="E1" workbookViewId="0">
      <selection sqref="A1:XFD2"/>
    </sheetView>
  </sheetViews>
  <sheetFormatPr baseColWidth="10" defaultRowHeight="13" x14ac:dyDescent="0"/>
  <cols>
    <col min="1" max="1" width="4.28515625" style="49" customWidth="1"/>
    <col min="2" max="2" width="9" style="49" bestFit="1" customWidth="1"/>
    <col min="3" max="3" width="4.140625" style="49" bestFit="1" customWidth="1"/>
    <col min="4" max="9" width="10.7109375" style="49"/>
    <col min="10" max="10" width="5.140625" style="49" customWidth="1"/>
    <col min="11" max="11" width="5.5703125" style="49" customWidth="1"/>
    <col min="12" max="12" width="5.42578125" style="49" customWidth="1"/>
    <col min="13" max="13" width="5.5703125" style="49" customWidth="1"/>
    <col min="14" max="14" width="5.28515625" style="49" customWidth="1"/>
    <col min="15" max="15" width="5.5703125" style="49" customWidth="1"/>
    <col min="16" max="16" width="5.28515625" style="49" customWidth="1"/>
    <col min="17" max="17" width="4.85546875" style="49" customWidth="1"/>
    <col min="18" max="18" width="3.140625" style="49" customWidth="1"/>
    <col min="19" max="19" width="5.42578125" style="49" customWidth="1"/>
    <col min="20" max="20" width="6.28515625" style="49" customWidth="1"/>
    <col min="21" max="21" width="7.140625" style="49" customWidth="1"/>
    <col min="22" max="22" width="5.42578125" style="49" customWidth="1"/>
    <col min="23" max="23" width="6.140625" style="49" customWidth="1"/>
    <col min="24" max="24" width="7.140625" style="49" customWidth="1"/>
    <col min="25" max="25" width="3.5703125" style="49" customWidth="1"/>
    <col min="26" max="26" width="5" style="49" customWidth="1"/>
    <col min="27" max="27" width="6.5703125" style="49" customWidth="1"/>
    <col min="28" max="28" width="4.85546875" style="49" customWidth="1"/>
    <col min="29" max="29" width="6" style="49" customWidth="1"/>
    <col min="30" max="30" width="2.140625" style="49" customWidth="1"/>
    <col min="31" max="31" width="6" style="49" customWidth="1"/>
    <col min="32" max="32" width="5.42578125" style="49" customWidth="1"/>
    <col min="33" max="33" width="5.85546875" style="49" customWidth="1"/>
    <col min="34" max="34" width="4.140625" style="49" customWidth="1"/>
    <col min="35" max="35" width="8.7109375" style="49" customWidth="1"/>
    <col min="36" max="36" width="7.42578125" style="49" customWidth="1"/>
    <col min="37" max="37" width="8.42578125" style="49" customWidth="1"/>
    <col min="38" max="38" width="8.28515625" style="49" customWidth="1"/>
    <col min="39" max="39" width="7.85546875" style="49" customWidth="1"/>
    <col min="40" max="41" width="8.42578125" style="49" customWidth="1"/>
    <col min="42" max="16384" width="10.7109375" style="49"/>
  </cols>
  <sheetData>
    <row r="1" spans="1:102" s="6" customFormat="1" ht="15" customHeight="1">
      <c r="B1" s="6" t="s">
        <v>479</v>
      </c>
      <c r="H1" s="179"/>
      <c r="I1" s="179"/>
      <c r="J1" s="38" t="s">
        <v>483</v>
      </c>
      <c r="L1" s="235"/>
      <c r="M1" s="235"/>
      <c r="N1" s="179"/>
      <c r="O1" s="179"/>
      <c r="P1" s="179"/>
      <c r="Q1" s="179"/>
      <c r="Z1" s="38" t="s">
        <v>491</v>
      </c>
      <c r="AG1" s="10"/>
      <c r="AH1" s="10"/>
      <c r="AI1" s="38" t="s">
        <v>13</v>
      </c>
      <c r="AL1" s="179"/>
      <c r="AM1" s="179"/>
      <c r="AN1" s="179"/>
      <c r="AO1" s="79" t="s">
        <v>16</v>
      </c>
      <c r="AZ1" s="79" t="s">
        <v>15</v>
      </c>
      <c r="BA1" s="10"/>
      <c r="BB1" s="28" t="s">
        <v>474</v>
      </c>
      <c r="BO1" s="236" t="s">
        <v>415</v>
      </c>
      <c r="BP1" s="236" t="s">
        <v>416</v>
      </c>
      <c r="BQ1" s="236" t="s">
        <v>225</v>
      </c>
      <c r="BR1" s="236" t="s">
        <v>225</v>
      </c>
      <c r="BS1" s="236" t="s">
        <v>225</v>
      </c>
      <c r="BT1" s="7" t="s">
        <v>417</v>
      </c>
      <c r="BU1" s="7" t="s">
        <v>418</v>
      </c>
      <c r="BV1" s="7" t="s">
        <v>225</v>
      </c>
      <c r="BW1" s="7" t="s">
        <v>225</v>
      </c>
      <c r="BX1" s="7" t="s">
        <v>225</v>
      </c>
      <c r="BY1" s="7"/>
      <c r="BZ1" s="7" t="s">
        <v>415</v>
      </c>
      <c r="CA1" s="7" t="s">
        <v>416</v>
      </c>
      <c r="CB1" s="7" t="s">
        <v>225</v>
      </c>
      <c r="CC1" s="7" t="s">
        <v>417</v>
      </c>
      <c r="CD1" s="7" t="s">
        <v>418</v>
      </c>
      <c r="CE1" s="7" t="s">
        <v>225</v>
      </c>
      <c r="CF1" s="7" t="s">
        <v>415</v>
      </c>
      <c r="CG1" s="7" t="s">
        <v>416</v>
      </c>
      <c r="CH1" s="7" t="s">
        <v>225</v>
      </c>
      <c r="CI1" s="7" t="s">
        <v>417</v>
      </c>
      <c r="CJ1" s="7" t="s">
        <v>418</v>
      </c>
      <c r="CK1" s="7" t="s">
        <v>225</v>
      </c>
      <c r="CL1" s="7"/>
      <c r="CM1" s="7" t="s">
        <v>415</v>
      </c>
      <c r="CN1" s="7" t="s">
        <v>416</v>
      </c>
      <c r="CO1" s="7" t="s">
        <v>225</v>
      </c>
      <c r="CP1" s="7" t="s">
        <v>417</v>
      </c>
      <c r="CQ1" s="7" t="s">
        <v>418</v>
      </c>
      <c r="CR1" s="7" t="s">
        <v>225</v>
      </c>
      <c r="CS1" s="7" t="s">
        <v>415</v>
      </c>
      <c r="CT1" s="7" t="s">
        <v>416</v>
      </c>
      <c r="CU1" s="7" t="s">
        <v>225</v>
      </c>
      <c r="CV1" s="7" t="s">
        <v>417</v>
      </c>
      <c r="CW1" s="7" t="s">
        <v>418</v>
      </c>
      <c r="CX1" s="7" t="s">
        <v>225</v>
      </c>
    </row>
    <row r="2" spans="1:102" s="160" customFormat="1" ht="29" customHeight="1" thickBot="1">
      <c r="A2" s="160" t="s">
        <v>478</v>
      </c>
      <c r="B2" s="160" t="s">
        <v>475</v>
      </c>
      <c r="C2" s="160" t="s">
        <v>472</v>
      </c>
      <c r="D2" s="160" t="s">
        <v>831</v>
      </c>
      <c r="E2" s="160" t="s">
        <v>832</v>
      </c>
      <c r="F2" s="160" t="s">
        <v>833</v>
      </c>
      <c r="H2" s="237" t="s">
        <v>858</v>
      </c>
      <c r="I2" s="237" t="s">
        <v>859</v>
      </c>
      <c r="J2" s="159" t="s">
        <v>834</v>
      </c>
      <c r="K2" s="160" t="s">
        <v>835</v>
      </c>
      <c r="L2" s="238" t="s">
        <v>860</v>
      </c>
      <c r="M2" s="238" t="s">
        <v>861</v>
      </c>
      <c r="N2" s="237" t="s">
        <v>836</v>
      </c>
      <c r="O2" s="237" t="s">
        <v>837</v>
      </c>
      <c r="P2" s="237" t="s">
        <v>862</v>
      </c>
      <c r="Q2" s="237" t="s">
        <v>863</v>
      </c>
      <c r="S2" s="161" t="s">
        <v>838</v>
      </c>
      <c r="T2" s="161" t="s">
        <v>452</v>
      </c>
      <c r="U2" s="161" t="s">
        <v>839</v>
      </c>
      <c r="V2" s="161" t="s">
        <v>840</v>
      </c>
      <c r="W2" s="161" t="s">
        <v>453</v>
      </c>
      <c r="X2" s="161" t="s">
        <v>841</v>
      </c>
      <c r="Z2" s="159" t="s">
        <v>842</v>
      </c>
      <c r="AA2" s="160" t="s">
        <v>843</v>
      </c>
      <c r="AB2" s="160" t="s">
        <v>856</v>
      </c>
      <c r="AC2" s="160" t="s">
        <v>857</v>
      </c>
      <c r="AE2" s="161" t="s">
        <v>844</v>
      </c>
      <c r="AF2" s="161" t="s">
        <v>864</v>
      </c>
      <c r="AG2" s="161" t="s">
        <v>867</v>
      </c>
      <c r="AH2" s="161"/>
      <c r="AI2" s="159" t="s">
        <v>845</v>
      </c>
      <c r="AJ2" s="160" t="s">
        <v>846</v>
      </c>
      <c r="AK2" s="161" t="s">
        <v>847</v>
      </c>
      <c r="AL2" s="237" t="s">
        <v>865</v>
      </c>
      <c r="AM2" s="237" t="s">
        <v>866</v>
      </c>
      <c r="AN2" s="255" t="s">
        <v>14</v>
      </c>
      <c r="AO2" s="165" t="s">
        <v>867</v>
      </c>
      <c r="AP2" s="160" t="s">
        <v>848</v>
      </c>
      <c r="AQ2" s="160" t="s">
        <v>849</v>
      </c>
      <c r="AR2" s="160" t="s">
        <v>850</v>
      </c>
      <c r="AS2" s="160" t="s">
        <v>851</v>
      </c>
      <c r="AT2" s="161" t="s">
        <v>852</v>
      </c>
      <c r="AU2" s="160" t="s">
        <v>853</v>
      </c>
      <c r="AV2" s="160" t="s">
        <v>854</v>
      </c>
      <c r="AW2" s="160" t="s">
        <v>855</v>
      </c>
      <c r="AX2" s="160" t="s">
        <v>855</v>
      </c>
      <c r="AY2" s="161" t="s">
        <v>868</v>
      </c>
      <c r="AZ2" s="165" t="s">
        <v>867</v>
      </c>
      <c r="BA2" s="161"/>
      <c r="BB2" s="159" t="s">
        <v>845</v>
      </c>
      <c r="BC2" s="160" t="s">
        <v>846</v>
      </c>
      <c r="BD2" s="160" t="s">
        <v>865</v>
      </c>
      <c r="BE2" s="160" t="s">
        <v>866</v>
      </c>
      <c r="BF2" s="160" t="s">
        <v>848</v>
      </c>
      <c r="BG2" s="160" t="s">
        <v>849</v>
      </c>
      <c r="BH2" s="160" t="s">
        <v>850</v>
      </c>
      <c r="BI2" s="160" t="s">
        <v>851</v>
      </c>
      <c r="BJ2" s="160" t="s">
        <v>853</v>
      </c>
      <c r="BK2" s="160" t="s">
        <v>854</v>
      </c>
      <c r="BL2" s="160" t="s">
        <v>855</v>
      </c>
      <c r="BM2" s="160" t="s">
        <v>1121</v>
      </c>
      <c r="BO2" s="239" t="s">
        <v>419</v>
      </c>
      <c r="BP2" s="239" t="s">
        <v>420</v>
      </c>
      <c r="BQ2" s="239" t="s">
        <v>421</v>
      </c>
      <c r="BR2" s="239" t="s">
        <v>422</v>
      </c>
      <c r="BS2" s="239" t="s">
        <v>423</v>
      </c>
      <c r="BT2" s="240" t="s">
        <v>419</v>
      </c>
      <c r="BU2" s="240" t="s">
        <v>420</v>
      </c>
      <c r="BV2" s="240" t="s">
        <v>421</v>
      </c>
      <c r="BW2" s="240" t="s">
        <v>422</v>
      </c>
      <c r="BX2" s="240" t="s">
        <v>423</v>
      </c>
      <c r="BY2" s="240"/>
      <c r="BZ2" s="240" t="s">
        <v>420</v>
      </c>
      <c r="CA2" s="240" t="s">
        <v>424</v>
      </c>
      <c r="CB2" s="240" t="s">
        <v>425</v>
      </c>
      <c r="CC2" s="240" t="s">
        <v>420</v>
      </c>
      <c r="CD2" s="240" t="s">
        <v>424</v>
      </c>
      <c r="CE2" s="240" t="s">
        <v>425</v>
      </c>
      <c r="CF2" s="240" t="s">
        <v>421</v>
      </c>
      <c r="CG2" s="240" t="s">
        <v>424</v>
      </c>
      <c r="CH2" s="240" t="s">
        <v>425</v>
      </c>
      <c r="CI2" s="240" t="s">
        <v>421</v>
      </c>
      <c r="CJ2" s="240" t="s">
        <v>424</v>
      </c>
      <c r="CK2" s="240" t="s">
        <v>425</v>
      </c>
      <c r="CL2" s="240"/>
      <c r="CM2" s="240" t="s">
        <v>856</v>
      </c>
      <c r="CN2" s="240" t="s">
        <v>424</v>
      </c>
      <c r="CO2" s="240" t="s">
        <v>425</v>
      </c>
      <c r="CP2" s="240" t="s">
        <v>856</v>
      </c>
      <c r="CQ2" s="240" t="s">
        <v>424</v>
      </c>
      <c r="CR2" s="240" t="s">
        <v>425</v>
      </c>
      <c r="CS2" s="240" t="s">
        <v>857</v>
      </c>
      <c r="CT2" s="240" t="s">
        <v>424</v>
      </c>
      <c r="CU2" s="240" t="s">
        <v>425</v>
      </c>
      <c r="CV2" s="240" t="s">
        <v>857</v>
      </c>
      <c r="CW2" s="240" t="s">
        <v>424</v>
      </c>
      <c r="CX2" s="240" t="s">
        <v>425</v>
      </c>
    </row>
    <row r="3" spans="1:102" ht="15">
      <c r="A3" s="244">
        <v>1</v>
      </c>
      <c r="B3" s="49" t="s">
        <v>748</v>
      </c>
      <c r="C3" s="49" t="s">
        <v>92</v>
      </c>
      <c r="D3" s="49" t="s">
        <v>249</v>
      </c>
      <c r="E3" s="49" t="s">
        <v>677</v>
      </c>
      <c r="F3" s="49" t="s">
        <v>678</v>
      </c>
      <c r="G3" s="245" t="s">
        <v>679</v>
      </c>
      <c r="H3" s="49" t="s">
        <v>680</v>
      </c>
      <c r="I3" s="49" t="s">
        <v>681</v>
      </c>
      <c r="J3" s="49">
        <v>6.1538461538461542</v>
      </c>
      <c r="K3" s="49">
        <v>6.3076923076923075</v>
      </c>
      <c r="L3" s="49">
        <v>4.5384615384615383</v>
      </c>
      <c r="M3" s="49">
        <v>4.1538461538461542</v>
      </c>
      <c r="N3" s="49">
        <v>6.2307692307692308</v>
      </c>
      <c r="O3" s="49">
        <v>6</v>
      </c>
      <c r="P3" s="49">
        <v>4.4615384615384617</v>
      </c>
      <c r="Q3" s="49">
        <v>4.4615384615384617</v>
      </c>
      <c r="S3" s="49">
        <f>AVERAGE(J3:K3)</f>
        <v>6.2307692307692308</v>
      </c>
      <c r="T3" s="49">
        <f>AVERAGE(L3:M3)</f>
        <v>4.3461538461538467</v>
      </c>
      <c r="U3" s="57">
        <f>S3-T3</f>
        <v>1.8846153846153841</v>
      </c>
      <c r="V3" s="49">
        <f>AVERAGE(N3:O3)</f>
        <v>6.115384615384615</v>
      </c>
      <c r="W3" s="49">
        <f>AVERAGE(P3:Q3)</f>
        <v>4.4615384615384617</v>
      </c>
      <c r="X3" s="49">
        <f>V3-W3</f>
        <v>1.6538461538461533</v>
      </c>
      <c r="Y3" s="241"/>
      <c r="Z3" s="49">
        <v>6.166666666666667</v>
      </c>
      <c r="AA3" s="49">
        <v>5.833333333333333</v>
      </c>
      <c r="AB3" s="49">
        <v>3.8181818181818183</v>
      </c>
      <c r="AC3" s="49">
        <v>2.9166666666666665</v>
      </c>
      <c r="AE3" s="49">
        <f>AVERAGE(Z3:AA3)</f>
        <v>6</v>
      </c>
      <c r="AF3" s="49">
        <f>AVERAGE(AB3:AC3)</f>
        <v>3.3674242424242422</v>
      </c>
      <c r="AG3" s="49">
        <f>AE3-AF3</f>
        <v>2.6325757575757578</v>
      </c>
      <c r="AH3" s="241"/>
      <c r="AI3" s="242">
        <f t="shared" ref="AI3:AJ26" si="0">2*(ASIN(SQRT(BB3/100)))</f>
        <v>0</v>
      </c>
      <c r="AJ3" s="49">
        <f t="shared" si="0"/>
        <v>0.45102681179626242</v>
      </c>
      <c r="AK3" s="49">
        <f t="shared" ref="AK3:AK26" si="1">AVERAGE(AI3:AJ3)</f>
        <v>0.22551340589813121</v>
      </c>
      <c r="AL3" s="49">
        <f t="shared" ref="AL3:AM26" si="2">2*(ASIN(SQRT(BD3/100)))</f>
        <v>0</v>
      </c>
      <c r="AM3" s="49">
        <f t="shared" si="2"/>
        <v>0</v>
      </c>
      <c r="AN3" s="49">
        <f t="shared" ref="AN3:AN26" si="3">AVERAGE(AL3:AM3)</f>
        <v>0</v>
      </c>
      <c r="AO3" s="49">
        <f t="shared" ref="AO3:AO26" si="4">AK3-AN3</f>
        <v>0.22551340589813121</v>
      </c>
      <c r="AP3" s="49">
        <f t="shared" ref="AP3:AS26" si="5">2*(ASIN(SQRT(BF3/100)))</f>
        <v>1.266103672779499</v>
      </c>
      <c r="AQ3" s="49">
        <f t="shared" si="5"/>
        <v>0</v>
      </c>
      <c r="AR3" s="49">
        <f t="shared" si="5"/>
        <v>0.86321189006954113</v>
      </c>
      <c r="AS3" s="49">
        <f t="shared" si="5"/>
        <v>0.92729521800161219</v>
      </c>
      <c r="AT3" s="49">
        <f t="shared" ref="AT3:AT26" si="6">AVERAGE(AP3:AS3)</f>
        <v>0.76415269521266316</v>
      </c>
      <c r="AU3" s="49">
        <f t="shared" ref="AU3:AX26" si="7">2*(ASIN(SQRT(BJ3/100)))</f>
        <v>0</v>
      </c>
      <c r="AV3" s="49">
        <f t="shared" si="7"/>
        <v>0</v>
      </c>
      <c r="AW3" s="49">
        <f t="shared" si="7"/>
        <v>0</v>
      </c>
      <c r="AX3" s="49">
        <f t="shared" si="7"/>
        <v>0</v>
      </c>
      <c r="AY3" s="49">
        <f t="shared" ref="AY3:AY26" si="8">AVERAGE(AU3:AX3)</f>
        <v>0</v>
      </c>
      <c r="AZ3" s="49">
        <f t="shared" ref="AZ3:AZ26" si="9">AT3-AY3</f>
        <v>0.76415269521266316</v>
      </c>
      <c r="BB3">
        <f t="shared" ref="BB3" si="10">SUM((BP3+BU3)/(BO3+BT3))*100</f>
        <v>0</v>
      </c>
      <c r="BC3">
        <f t="shared" ref="BC3" si="11">SUM((BQ3+BV3)/(BO3+BT3))*100</f>
        <v>5</v>
      </c>
      <c r="BD3">
        <f t="shared" ref="BD3:BD26" si="12">SUM((BR3+BW3)/(BO3+BT3))*100</f>
        <v>0</v>
      </c>
      <c r="BE3">
        <f t="shared" ref="BE3:BE26" si="13">SUM((BS3+BX3)/(BO3+BT3))*100</f>
        <v>0</v>
      </c>
      <c r="BF3">
        <f t="shared" ref="BF3:BF26" si="14">SUM((CA3+CD3)/(BZ3+CC3))*100</f>
        <v>35</v>
      </c>
      <c r="BG3">
        <f t="shared" ref="BG3:BG26" si="15">SUM((CB3+CE3)/(BZ3+CC3))*100</f>
        <v>0</v>
      </c>
      <c r="BH3">
        <f t="shared" ref="BH3:BH26" si="16">SUM((CG3+CJ3)/(CF3+CI3))*100</f>
        <v>17.5</v>
      </c>
      <c r="BI3">
        <f t="shared" ref="BI3:BI26" si="17">SUM((CH3+CK3)/(CF3+CI3))*100</f>
        <v>20</v>
      </c>
      <c r="BJ3">
        <f t="shared" ref="BJ3:BJ26" si="18">SUM((CN3+CQ3)/(CM3+CP3))*100</f>
        <v>0</v>
      </c>
      <c r="BK3">
        <f t="shared" ref="BK3:BK26" si="19">SUM((CO3+CR3)/(CM3+CP3))*100</f>
        <v>0</v>
      </c>
      <c r="BL3">
        <f t="shared" ref="BL3:BL26" si="20">SUM((CT3+CW3)/(CS3+CV3))*100</f>
        <v>0</v>
      </c>
      <c r="BM3">
        <f t="shared" ref="BM3:BM26" si="21">SUM((CU3+CX3)/(CS3+CV3))*100</f>
        <v>0</v>
      </c>
      <c r="BN3"/>
      <c r="BO3">
        <v>20</v>
      </c>
      <c r="BP3">
        <v>0</v>
      </c>
      <c r="BQ3">
        <v>1</v>
      </c>
      <c r="BR3">
        <v>0</v>
      </c>
      <c r="BS3">
        <v>0</v>
      </c>
      <c r="BT3">
        <v>20</v>
      </c>
      <c r="BU3">
        <v>0</v>
      </c>
      <c r="BV3">
        <v>1</v>
      </c>
      <c r="BW3">
        <v>0</v>
      </c>
      <c r="BX3">
        <v>0</v>
      </c>
      <c r="BY3"/>
      <c r="BZ3">
        <v>20</v>
      </c>
      <c r="CA3">
        <v>12</v>
      </c>
      <c r="CB3">
        <v>0</v>
      </c>
      <c r="CC3">
        <v>20</v>
      </c>
      <c r="CD3">
        <v>2</v>
      </c>
      <c r="CE3">
        <v>0</v>
      </c>
      <c r="CF3">
        <v>20</v>
      </c>
      <c r="CG3">
        <v>6</v>
      </c>
      <c r="CH3">
        <v>7</v>
      </c>
      <c r="CI3">
        <v>20</v>
      </c>
      <c r="CJ3">
        <v>1</v>
      </c>
      <c r="CK3">
        <v>1</v>
      </c>
      <c r="CL3"/>
      <c r="CM3">
        <v>20</v>
      </c>
      <c r="CN3">
        <v>0</v>
      </c>
      <c r="CO3">
        <v>0</v>
      </c>
      <c r="CP3">
        <v>20</v>
      </c>
      <c r="CQ3">
        <v>0</v>
      </c>
      <c r="CR3">
        <v>0</v>
      </c>
      <c r="CS3">
        <v>20</v>
      </c>
      <c r="CT3">
        <v>0</v>
      </c>
      <c r="CU3">
        <v>0</v>
      </c>
      <c r="CV3">
        <v>20</v>
      </c>
      <c r="CW3">
        <v>0</v>
      </c>
      <c r="CX3">
        <v>0</v>
      </c>
    </row>
    <row r="4" spans="1:102" ht="15">
      <c r="A4" s="244">
        <v>2</v>
      </c>
      <c r="B4" s="49" t="s">
        <v>808</v>
      </c>
      <c r="C4" s="49" t="s">
        <v>92</v>
      </c>
      <c r="D4" s="49" t="s">
        <v>682</v>
      </c>
      <c r="E4" s="49" t="s">
        <v>683</v>
      </c>
      <c r="F4" s="49" t="s">
        <v>684</v>
      </c>
      <c r="G4" s="245" t="s">
        <v>134</v>
      </c>
      <c r="H4" s="49" t="s">
        <v>685</v>
      </c>
      <c r="I4" s="49" t="s">
        <v>686</v>
      </c>
      <c r="J4" s="49">
        <v>4.0769230769230766</v>
      </c>
      <c r="K4" s="49">
        <v>4.2307692307692308</v>
      </c>
      <c r="L4" s="49">
        <v>3.6153846153846154</v>
      </c>
      <c r="M4" s="49">
        <v>3.4615384615384617</v>
      </c>
      <c r="N4" s="49">
        <v>3.8461538461538463</v>
      </c>
      <c r="O4" s="49">
        <v>4.384615384615385</v>
      </c>
      <c r="P4" s="49">
        <v>2.6153846153846154</v>
      </c>
      <c r="Q4" s="49">
        <v>2.6923076923076925</v>
      </c>
      <c r="S4" s="49">
        <f t="shared" ref="S4:S26" si="22">AVERAGE(J4:K4)</f>
        <v>4.1538461538461533</v>
      </c>
      <c r="T4" s="49">
        <f t="shared" ref="T4:T26" si="23">AVERAGE(L4:M4)</f>
        <v>3.5384615384615383</v>
      </c>
      <c r="U4" s="57">
        <f t="shared" ref="U4:U26" si="24">S4-T4</f>
        <v>0.61538461538461497</v>
      </c>
      <c r="V4" s="49">
        <f t="shared" ref="V4:V26" si="25">AVERAGE(N4:O4)</f>
        <v>4.1153846153846159</v>
      </c>
      <c r="W4" s="49">
        <f t="shared" ref="W4:W26" si="26">AVERAGE(P4:Q4)</f>
        <v>2.6538461538461542</v>
      </c>
      <c r="X4" s="49">
        <f t="shared" ref="X4:X26" si="27">V4-W4</f>
        <v>1.4615384615384617</v>
      </c>
      <c r="Y4" s="241"/>
      <c r="Z4" s="49">
        <v>4.916666666666667</v>
      </c>
      <c r="AA4" s="49">
        <v>4.833333333333333</v>
      </c>
      <c r="AB4" s="49">
        <v>2.3333333333333335</v>
      </c>
      <c r="AC4" s="49">
        <v>3.0833333333333335</v>
      </c>
      <c r="AE4" s="49">
        <f t="shared" ref="AE4:AE26" si="28">AVERAGE(Z4:AA4)</f>
        <v>4.875</v>
      </c>
      <c r="AF4" s="49">
        <f t="shared" ref="AF4:AF26" si="29">AVERAGE(AB4:AC4)</f>
        <v>2.7083333333333335</v>
      </c>
      <c r="AG4" s="49">
        <f t="shared" ref="AG4:AG26" si="30">AE4-AF4</f>
        <v>2.1666666666666665</v>
      </c>
      <c r="AH4" s="241"/>
      <c r="AI4" s="243">
        <f t="shared" si="0"/>
        <v>0</v>
      </c>
      <c r="AJ4" s="49">
        <f t="shared" si="0"/>
        <v>0</v>
      </c>
      <c r="AK4" s="49">
        <f t="shared" si="1"/>
        <v>0</v>
      </c>
      <c r="AL4" s="49">
        <f t="shared" si="2"/>
        <v>0</v>
      </c>
      <c r="AM4" s="49">
        <f t="shared" si="2"/>
        <v>0</v>
      </c>
      <c r="AN4" s="49">
        <f t="shared" si="3"/>
        <v>0</v>
      </c>
      <c r="AO4" s="49">
        <f t="shared" si="4"/>
        <v>0</v>
      </c>
      <c r="AP4" s="49">
        <f t="shared" si="5"/>
        <v>0</v>
      </c>
      <c r="AQ4" s="49">
        <f t="shared" si="5"/>
        <v>0</v>
      </c>
      <c r="AR4" s="49">
        <f t="shared" si="5"/>
        <v>0</v>
      </c>
      <c r="AS4" s="49">
        <f t="shared" si="5"/>
        <v>0</v>
      </c>
      <c r="AT4" s="49">
        <f t="shared" si="6"/>
        <v>0</v>
      </c>
      <c r="AU4" s="49">
        <f t="shared" si="7"/>
        <v>0</v>
      </c>
      <c r="AV4" s="49">
        <f t="shared" si="7"/>
        <v>0</v>
      </c>
      <c r="AW4" s="49">
        <f t="shared" si="7"/>
        <v>0</v>
      </c>
      <c r="AX4" s="49">
        <f t="shared" si="7"/>
        <v>0</v>
      </c>
      <c r="AY4" s="49">
        <f t="shared" si="8"/>
        <v>0</v>
      </c>
      <c r="AZ4" s="49">
        <f t="shared" si="9"/>
        <v>0</v>
      </c>
      <c r="BB4">
        <f t="shared" ref="BB4:BB26" si="31">SUM((BP4+BU4)/(BO4+BT4))*100</f>
        <v>0</v>
      </c>
      <c r="BC4">
        <f t="shared" ref="BC4:BC26" si="32">SUM((BQ4+BV4)/(BO4+BT4))*100</f>
        <v>0</v>
      </c>
      <c r="BD4">
        <f t="shared" si="12"/>
        <v>0</v>
      </c>
      <c r="BE4">
        <f t="shared" si="13"/>
        <v>0</v>
      </c>
      <c r="BF4">
        <f t="shared" si="14"/>
        <v>0</v>
      </c>
      <c r="BG4">
        <f t="shared" si="15"/>
        <v>0</v>
      </c>
      <c r="BH4">
        <f t="shared" si="16"/>
        <v>0</v>
      </c>
      <c r="BI4">
        <f t="shared" si="17"/>
        <v>0</v>
      </c>
      <c r="BJ4">
        <f t="shared" si="18"/>
        <v>0</v>
      </c>
      <c r="BK4">
        <f t="shared" si="19"/>
        <v>0</v>
      </c>
      <c r="BL4">
        <f t="shared" si="20"/>
        <v>0</v>
      </c>
      <c r="BM4">
        <f t="shared" si="21"/>
        <v>0</v>
      </c>
      <c r="BN4"/>
      <c r="BO4">
        <v>20</v>
      </c>
      <c r="BP4">
        <v>0</v>
      </c>
      <c r="BQ4">
        <v>0</v>
      </c>
      <c r="BR4">
        <v>0</v>
      </c>
      <c r="BS4">
        <v>0</v>
      </c>
      <c r="BT4">
        <v>20</v>
      </c>
      <c r="BU4">
        <v>0</v>
      </c>
      <c r="BV4">
        <v>0</v>
      </c>
      <c r="BW4">
        <v>0</v>
      </c>
      <c r="BX4">
        <v>0</v>
      </c>
      <c r="BY4"/>
      <c r="BZ4">
        <v>20</v>
      </c>
      <c r="CA4">
        <v>0</v>
      </c>
      <c r="CB4">
        <v>0</v>
      </c>
      <c r="CC4">
        <v>20</v>
      </c>
      <c r="CD4">
        <v>0</v>
      </c>
      <c r="CE4">
        <v>0</v>
      </c>
      <c r="CF4">
        <v>20</v>
      </c>
      <c r="CG4">
        <v>0</v>
      </c>
      <c r="CH4">
        <v>0</v>
      </c>
      <c r="CI4">
        <v>20</v>
      </c>
      <c r="CJ4">
        <v>0</v>
      </c>
      <c r="CK4">
        <v>0</v>
      </c>
      <c r="CL4"/>
      <c r="CM4">
        <v>20</v>
      </c>
      <c r="CN4">
        <v>0</v>
      </c>
      <c r="CO4">
        <v>0</v>
      </c>
      <c r="CP4">
        <v>20</v>
      </c>
      <c r="CQ4">
        <v>0</v>
      </c>
      <c r="CR4">
        <v>0</v>
      </c>
      <c r="CS4">
        <v>20</v>
      </c>
      <c r="CT4">
        <v>0</v>
      </c>
      <c r="CU4">
        <v>0</v>
      </c>
      <c r="CV4">
        <v>20</v>
      </c>
      <c r="CW4">
        <v>0</v>
      </c>
      <c r="CX4">
        <v>0</v>
      </c>
    </row>
    <row r="5" spans="1:102" ht="15">
      <c r="A5" s="244">
        <v>3</v>
      </c>
      <c r="B5" s="49" t="s">
        <v>809</v>
      </c>
      <c r="C5" s="49" t="s">
        <v>92</v>
      </c>
      <c r="D5" s="49" t="s">
        <v>447</v>
      </c>
      <c r="E5" s="49" t="s">
        <v>687</v>
      </c>
      <c r="F5" s="49" t="s">
        <v>688</v>
      </c>
      <c r="G5" s="245" t="s">
        <v>689</v>
      </c>
      <c r="H5" s="49" t="s">
        <v>690</v>
      </c>
      <c r="I5" s="49" t="s">
        <v>691</v>
      </c>
      <c r="J5" s="49">
        <v>5.5384615384615383</v>
      </c>
      <c r="K5" s="49">
        <v>5.3076923076923075</v>
      </c>
      <c r="L5" s="49">
        <v>5.615384615384615</v>
      </c>
      <c r="M5" s="49">
        <v>6.3076923076923075</v>
      </c>
      <c r="N5" s="49">
        <v>5.5384615384615383</v>
      </c>
      <c r="O5" s="49">
        <v>6</v>
      </c>
      <c r="P5" s="49">
        <v>5.8461538461538458</v>
      </c>
      <c r="Q5" s="49">
        <v>5.9230769230769234</v>
      </c>
      <c r="S5" s="49">
        <f t="shared" si="22"/>
        <v>5.4230769230769234</v>
      </c>
      <c r="T5" s="49">
        <f t="shared" si="23"/>
        <v>5.9615384615384617</v>
      </c>
      <c r="U5" s="57">
        <f t="shared" si="24"/>
        <v>-0.53846153846153832</v>
      </c>
      <c r="V5" s="49">
        <f t="shared" si="25"/>
        <v>5.7692307692307692</v>
      </c>
      <c r="W5" s="49">
        <f t="shared" si="26"/>
        <v>5.884615384615385</v>
      </c>
      <c r="X5" s="49">
        <f t="shared" si="27"/>
        <v>-0.11538461538461586</v>
      </c>
      <c r="Y5" s="241"/>
      <c r="Z5" s="49">
        <v>6</v>
      </c>
      <c r="AA5" s="49">
        <v>6.166666666666667</v>
      </c>
      <c r="AB5" s="49">
        <v>4.583333333333333</v>
      </c>
      <c r="AC5" s="49">
        <v>4.25</v>
      </c>
      <c r="AE5" s="49">
        <f t="shared" si="28"/>
        <v>6.0833333333333339</v>
      </c>
      <c r="AF5" s="49">
        <f t="shared" si="29"/>
        <v>4.4166666666666661</v>
      </c>
      <c r="AG5" s="49">
        <f t="shared" si="30"/>
        <v>1.6666666666666679</v>
      </c>
      <c r="AH5" s="241"/>
      <c r="AI5" s="243">
        <f t="shared" si="0"/>
        <v>0.79539883018414359</v>
      </c>
      <c r="AJ5" s="49">
        <f t="shared" si="0"/>
        <v>0</v>
      </c>
      <c r="AK5" s="49">
        <f t="shared" si="1"/>
        <v>0.3976994150920718</v>
      </c>
      <c r="AL5" s="49">
        <f t="shared" si="2"/>
        <v>0</v>
      </c>
      <c r="AM5" s="49">
        <f t="shared" si="2"/>
        <v>0</v>
      </c>
      <c r="AN5" s="49">
        <f t="shared" si="3"/>
        <v>0</v>
      </c>
      <c r="AO5" s="49">
        <f t="shared" si="4"/>
        <v>0.3976994150920718</v>
      </c>
      <c r="AP5" s="49">
        <f t="shared" si="5"/>
        <v>0.86321189006954113</v>
      </c>
      <c r="AQ5" s="49">
        <f t="shared" si="5"/>
        <v>0</v>
      </c>
      <c r="AR5" s="49">
        <f t="shared" si="5"/>
        <v>0.64350110879328448</v>
      </c>
      <c r="AS5" s="49">
        <f t="shared" si="5"/>
        <v>0.31756042929152134</v>
      </c>
      <c r="AT5" s="49">
        <f t="shared" si="6"/>
        <v>0.45606835703858672</v>
      </c>
      <c r="AU5" s="49">
        <f t="shared" si="7"/>
        <v>0.45102681179626242</v>
      </c>
      <c r="AV5" s="49">
        <f t="shared" si="7"/>
        <v>0</v>
      </c>
      <c r="AW5" s="49">
        <f t="shared" si="7"/>
        <v>0.31756042929152134</v>
      </c>
      <c r="AX5" s="49">
        <f t="shared" si="7"/>
        <v>0</v>
      </c>
      <c r="AY5" s="49">
        <f t="shared" si="8"/>
        <v>0.19214681027194594</v>
      </c>
      <c r="AZ5" s="49">
        <f t="shared" si="9"/>
        <v>0.26392154676664081</v>
      </c>
      <c r="BB5">
        <f t="shared" si="31"/>
        <v>15</v>
      </c>
      <c r="BC5">
        <f t="shared" si="32"/>
        <v>0</v>
      </c>
      <c r="BD5">
        <f t="shared" si="12"/>
        <v>0</v>
      </c>
      <c r="BE5">
        <f t="shared" si="13"/>
        <v>0</v>
      </c>
      <c r="BF5">
        <f t="shared" si="14"/>
        <v>17.5</v>
      </c>
      <c r="BG5">
        <f t="shared" si="15"/>
        <v>0</v>
      </c>
      <c r="BH5">
        <f t="shared" si="16"/>
        <v>10</v>
      </c>
      <c r="BI5">
        <f t="shared" si="17"/>
        <v>2.5</v>
      </c>
      <c r="BJ5">
        <f t="shared" si="18"/>
        <v>5</v>
      </c>
      <c r="BK5">
        <f t="shared" si="19"/>
        <v>0</v>
      </c>
      <c r="BL5">
        <f t="shared" si="20"/>
        <v>2.5</v>
      </c>
      <c r="BM5">
        <f t="shared" si="21"/>
        <v>0</v>
      </c>
      <c r="BN5"/>
      <c r="BO5">
        <v>20</v>
      </c>
      <c r="BP5">
        <v>1</v>
      </c>
      <c r="BQ5">
        <v>0</v>
      </c>
      <c r="BR5">
        <v>0</v>
      </c>
      <c r="BS5">
        <v>0</v>
      </c>
      <c r="BT5">
        <v>20</v>
      </c>
      <c r="BU5">
        <v>5</v>
      </c>
      <c r="BV5">
        <v>0</v>
      </c>
      <c r="BW5">
        <v>0</v>
      </c>
      <c r="BX5">
        <v>0</v>
      </c>
      <c r="BY5"/>
      <c r="BZ5">
        <v>20</v>
      </c>
      <c r="CA5">
        <v>4</v>
      </c>
      <c r="CB5">
        <v>0</v>
      </c>
      <c r="CC5">
        <v>20</v>
      </c>
      <c r="CD5">
        <v>3</v>
      </c>
      <c r="CE5">
        <v>0</v>
      </c>
      <c r="CF5">
        <v>20</v>
      </c>
      <c r="CG5">
        <v>2</v>
      </c>
      <c r="CH5">
        <v>0</v>
      </c>
      <c r="CI5">
        <v>20</v>
      </c>
      <c r="CJ5">
        <v>2</v>
      </c>
      <c r="CK5">
        <v>1</v>
      </c>
      <c r="CL5"/>
      <c r="CM5">
        <v>20</v>
      </c>
      <c r="CN5">
        <v>1</v>
      </c>
      <c r="CO5">
        <v>0</v>
      </c>
      <c r="CP5">
        <v>20</v>
      </c>
      <c r="CQ5">
        <v>1</v>
      </c>
      <c r="CR5">
        <v>0</v>
      </c>
      <c r="CS5">
        <v>20</v>
      </c>
      <c r="CT5">
        <v>1</v>
      </c>
      <c r="CU5">
        <v>0</v>
      </c>
      <c r="CV5">
        <v>20</v>
      </c>
      <c r="CW5">
        <v>0</v>
      </c>
      <c r="CX5">
        <v>0</v>
      </c>
    </row>
    <row r="6" spans="1:102" ht="15">
      <c r="A6" s="244">
        <v>4</v>
      </c>
      <c r="B6" s="49" t="s">
        <v>810</v>
      </c>
      <c r="C6" s="49" t="s">
        <v>92</v>
      </c>
      <c r="D6" s="49" t="s">
        <v>692</v>
      </c>
      <c r="E6" s="49" t="s">
        <v>693</v>
      </c>
      <c r="F6" s="49" t="s">
        <v>694</v>
      </c>
      <c r="G6" s="245" t="s">
        <v>695</v>
      </c>
      <c r="H6" s="49" t="s">
        <v>696</v>
      </c>
      <c r="I6" s="49" t="s">
        <v>697</v>
      </c>
      <c r="J6" s="49">
        <v>2.8461538461538463</v>
      </c>
      <c r="K6" s="49">
        <v>2.6153846153846154</v>
      </c>
      <c r="L6" s="49">
        <v>6.0769230769230766</v>
      </c>
      <c r="M6" s="49">
        <v>6.384615384615385</v>
      </c>
      <c r="N6" s="49">
        <v>2.3076923076923075</v>
      </c>
      <c r="O6" s="49">
        <v>2.5384615384615383</v>
      </c>
      <c r="P6" s="49">
        <v>5.7692307692307692</v>
      </c>
      <c r="Q6" s="49">
        <v>5.8461538461538458</v>
      </c>
      <c r="S6" s="49">
        <f t="shared" si="22"/>
        <v>2.7307692307692308</v>
      </c>
      <c r="T6" s="49">
        <f t="shared" si="23"/>
        <v>6.2307692307692308</v>
      </c>
      <c r="U6" s="57">
        <f t="shared" si="24"/>
        <v>-3.5</v>
      </c>
      <c r="V6" s="49">
        <f t="shared" si="25"/>
        <v>2.4230769230769229</v>
      </c>
      <c r="W6" s="49">
        <f t="shared" si="26"/>
        <v>5.8076923076923075</v>
      </c>
      <c r="X6" s="49">
        <f t="shared" si="27"/>
        <v>-3.3846153846153846</v>
      </c>
      <c r="Y6" s="241"/>
      <c r="Z6" s="49">
        <v>4.166666666666667</v>
      </c>
      <c r="AA6" s="49">
        <v>4.916666666666667</v>
      </c>
      <c r="AB6" s="49">
        <v>5</v>
      </c>
      <c r="AC6" s="49">
        <v>3.3333333333333335</v>
      </c>
      <c r="AE6" s="49">
        <f t="shared" si="28"/>
        <v>4.541666666666667</v>
      </c>
      <c r="AF6" s="49">
        <f t="shared" si="29"/>
        <v>4.166666666666667</v>
      </c>
      <c r="AG6" s="49">
        <f t="shared" si="30"/>
        <v>0.375</v>
      </c>
      <c r="AH6" s="241"/>
      <c r="AI6" s="243">
        <f t="shared" si="0"/>
        <v>0</v>
      </c>
      <c r="AJ6" s="49">
        <f t="shared" si="0"/>
        <v>0</v>
      </c>
      <c r="AK6" s="49">
        <f t="shared" si="1"/>
        <v>0</v>
      </c>
      <c r="AL6" s="49">
        <f t="shared" si="2"/>
        <v>0</v>
      </c>
      <c r="AM6" s="49">
        <f t="shared" si="2"/>
        <v>0</v>
      </c>
      <c r="AN6" s="49">
        <f t="shared" si="3"/>
        <v>0</v>
      </c>
      <c r="AO6" s="49">
        <f t="shared" si="4"/>
        <v>0</v>
      </c>
      <c r="AP6" s="49">
        <f t="shared" si="5"/>
        <v>0</v>
      </c>
      <c r="AQ6" s="49">
        <f t="shared" si="5"/>
        <v>0</v>
      </c>
      <c r="AR6" s="49">
        <f t="shared" si="5"/>
        <v>0</v>
      </c>
      <c r="AS6" s="49">
        <f t="shared" si="5"/>
        <v>0</v>
      </c>
      <c r="AT6" s="49">
        <f t="shared" si="6"/>
        <v>0</v>
      </c>
      <c r="AU6" s="49">
        <f t="shared" si="7"/>
        <v>0.45102681179626242</v>
      </c>
      <c r="AV6" s="49">
        <f t="shared" si="7"/>
        <v>0</v>
      </c>
      <c r="AW6" s="49">
        <f t="shared" si="7"/>
        <v>0.45102681179626242</v>
      </c>
      <c r="AX6" s="49">
        <f t="shared" si="7"/>
        <v>0</v>
      </c>
      <c r="AY6" s="49">
        <f t="shared" si="8"/>
        <v>0.22551340589813121</v>
      </c>
      <c r="AZ6" s="49">
        <f t="shared" si="9"/>
        <v>-0.22551340589813121</v>
      </c>
      <c r="BB6">
        <f t="shared" si="31"/>
        <v>0</v>
      </c>
      <c r="BC6">
        <f t="shared" si="32"/>
        <v>0</v>
      </c>
      <c r="BD6">
        <f t="shared" si="12"/>
        <v>0</v>
      </c>
      <c r="BE6">
        <f t="shared" si="13"/>
        <v>0</v>
      </c>
      <c r="BF6">
        <f t="shared" si="14"/>
        <v>0</v>
      </c>
      <c r="BG6">
        <f t="shared" si="15"/>
        <v>0</v>
      </c>
      <c r="BH6">
        <f t="shared" si="16"/>
        <v>0</v>
      </c>
      <c r="BI6">
        <f t="shared" si="17"/>
        <v>0</v>
      </c>
      <c r="BJ6">
        <f t="shared" si="18"/>
        <v>5</v>
      </c>
      <c r="BK6">
        <f t="shared" si="19"/>
        <v>0</v>
      </c>
      <c r="BL6">
        <f t="shared" si="20"/>
        <v>5</v>
      </c>
      <c r="BM6">
        <f t="shared" si="21"/>
        <v>0</v>
      </c>
      <c r="BN6"/>
      <c r="BO6">
        <v>20</v>
      </c>
      <c r="BP6">
        <v>0</v>
      </c>
      <c r="BQ6">
        <v>0</v>
      </c>
      <c r="BR6">
        <v>0</v>
      </c>
      <c r="BS6">
        <v>0</v>
      </c>
      <c r="BT6">
        <v>20</v>
      </c>
      <c r="BU6">
        <v>0</v>
      </c>
      <c r="BV6">
        <v>0</v>
      </c>
      <c r="BW6">
        <v>0</v>
      </c>
      <c r="BX6">
        <v>0</v>
      </c>
      <c r="BY6"/>
      <c r="BZ6">
        <v>20</v>
      </c>
      <c r="CA6">
        <v>0</v>
      </c>
      <c r="CB6">
        <v>0</v>
      </c>
      <c r="CC6">
        <v>20</v>
      </c>
      <c r="CD6">
        <v>0</v>
      </c>
      <c r="CE6">
        <v>0</v>
      </c>
      <c r="CF6">
        <v>20</v>
      </c>
      <c r="CG6">
        <v>0</v>
      </c>
      <c r="CH6">
        <v>0</v>
      </c>
      <c r="CI6">
        <v>20</v>
      </c>
      <c r="CJ6">
        <v>0</v>
      </c>
      <c r="CK6">
        <v>0</v>
      </c>
      <c r="CL6"/>
      <c r="CM6">
        <v>20</v>
      </c>
      <c r="CN6">
        <v>0</v>
      </c>
      <c r="CO6">
        <v>0</v>
      </c>
      <c r="CP6">
        <v>20</v>
      </c>
      <c r="CQ6">
        <v>2</v>
      </c>
      <c r="CR6">
        <v>0</v>
      </c>
      <c r="CS6">
        <v>20</v>
      </c>
      <c r="CT6">
        <v>2</v>
      </c>
      <c r="CU6">
        <v>0</v>
      </c>
      <c r="CV6">
        <v>20</v>
      </c>
      <c r="CW6">
        <v>0</v>
      </c>
      <c r="CX6">
        <v>0</v>
      </c>
    </row>
    <row r="7" spans="1:102" ht="15">
      <c r="A7" s="244">
        <v>5</v>
      </c>
      <c r="B7" s="49" t="s">
        <v>811</v>
      </c>
      <c r="C7" s="49" t="s">
        <v>92</v>
      </c>
      <c r="D7" s="49" t="s">
        <v>698</v>
      </c>
      <c r="E7" s="49" t="s">
        <v>699</v>
      </c>
      <c r="F7" s="49" t="s">
        <v>700</v>
      </c>
      <c r="G7" s="245" t="s">
        <v>701</v>
      </c>
      <c r="H7" s="49" t="s">
        <v>702</v>
      </c>
      <c r="I7" s="49" t="s">
        <v>703</v>
      </c>
      <c r="J7" s="49">
        <v>4.1538461538461542</v>
      </c>
      <c r="K7" s="49">
        <v>4.615384615384615</v>
      </c>
      <c r="L7" s="49">
        <v>5.384615384615385</v>
      </c>
      <c r="M7" s="49">
        <v>5.6923076923076925</v>
      </c>
      <c r="N7" s="49">
        <v>3.6153846153846154</v>
      </c>
      <c r="O7" s="49">
        <v>4</v>
      </c>
      <c r="P7" s="49">
        <v>5.9230769230769234</v>
      </c>
      <c r="Q7" s="49">
        <v>5.9230769230769234</v>
      </c>
      <c r="S7" s="49">
        <f t="shared" si="22"/>
        <v>4.384615384615385</v>
      </c>
      <c r="T7" s="49">
        <f t="shared" si="23"/>
        <v>5.5384615384615383</v>
      </c>
      <c r="U7" s="57">
        <f t="shared" si="24"/>
        <v>-1.1538461538461533</v>
      </c>
      <c r="V7" s="49">
        <f t="shared" si="25"/>
        <v>3.8076923076923075</v>
      </c>
      <c r="W7" s="49">
        <f t="shared" si="26"/>
        <v>5.9230769230769234</v>
      </c>
      <c r="X7" s="49">
        <f t="shared" si="27"/>
        <v>-2.1153846153846159</v>
      </c>
      <c r="Y7" s="241"/>
      <c r="Z7" s="49">
        <v>5.25</v>
      </c>
      <c r="AA7" s="49">
        <v>5.5454545454545459</v>
      </c>
      <c r="AB7" s="49">
        <v>5.5</v>
      </c>
      <c r="AC7" s="49">
        <v>4.5</v>
      </c>
      <c r="AE7" s="49">
        <f t="shared" si="28"/>
        <v>5.3977272727272734</v>
      </c>
      <c r="AF7" s="49">
        <f t="shared" si="29"/>
        <v>5</v>
      </c>
      <c r="AG7" s="49">
        <f t="shared" si="30"/>
        <v>0.39772727272727337</v>
      </c>
      <c r="AH7" s="241"/>
      <c r="AI7" s="243">
        <f t="shared" si="0"/>
        <v>0</v>
      </c>
      <c r="AJ7" s="49">
        <f t="shared" si="0"/>
        <v>0</v>
      </c>
      <c r="AK7" s="49">
        <f t="shared" si="1"/>
        <v>0</v>
      </c>
      <c r="AL7" s="49">
        <f t="shared" si="2"/>
        <v>0</v>
      </c>
      <c r="AM7" s="49">
        <f t="shared" si="2"/>
        <v>0</v>
      </c>
      <c r="AN7" s="49">
        <f t="shared" si="3"/>
        <v>0</v>
      </c>
      <c r="AO7" s="49">
        <f t="shared" si="4"/>
        <v>0</v>
      </c>
      <c r="AP7" s="49">
        <f t="shared" si="5"/>
        <v>0</v>
      </c>
      <c r="AQ7" s="49">
        <f t="shared" si="5"/>
        <v>0</v>
      </c>
      <c r="AR7" s="49">
        <f t="shared" si="5"/>
        <v>0</v>
      </c>
      <c r="AS7" s="49">
        <f t="shared" si="5"/>
        <v>0</v>
      </c>
      <c r="AT7" s="49">
        <f t="shared" si="6"/>
        <v>0</v>
      </c>
      <c r="AU7" s="49">
        <f t="shared" si="7"/>
        <v>0</v>
      </c>
      <c r="AV7" s="49">
        <f t="shared" si="7"/>
        <v>0</v>
      </c>
      <c r="AW7" s="49">
        <f t="shared" si="7"/>
        <v>0</v>
      </c>
      <c r="AX7" s="49">
        <f t="shared" si="7"/>
        <v>0.31756042929152134</v>
      </c>
      <c r="AY7" s="49">
        <f t="shared" si="8"/>
        <v>7.9390107322880335E-2</v>
      </c>
      <c r="AZ7" s="49">
        <f t="shared" si="9"/>
        <v>-7.9390107322880335E-2</v>
      </c>
      <c r="BB7">
        <f t="shared" si="31"/>
        <v>0</v>
      </c>
      <c r="BC7">
        <f t="shared" si="32"/>
        <v>0</v>
      </c>
      <c r="BD7">
        <f t="shared" si="12"/>
        <v>0</v>
      </c>
      <c r="BE7">
        <f t="shared" si="13"/>
        <v>0</v>
      </c>
      <c r="BF7">
        <f t="shared" si="14"/>
        <v>0</v>
      </c>
      <c r="BG7">
        <f t="shared" si="15"/>
        <v>0</v>
      </c>
      <c r="BH7">
        <f t="shared" si="16"/>
        <v>0</v>
      </c>
      <c r="BI7">
        <f t="shared" si="17"/>
        <v>0</v>
      </c>
      <c r="BJ7">
        <f t="shared" si="18"/>
        <v>0</v>
      </c>
      <c r="BK7">
        <f t="shared" si="19"/>
        <v>0</v>
      </c>
      <c r="BL7">
        <f t="shared" si="20"/>
        <v>0</v>
      </c>
      <c r="BM7">
        <f t="shared" si="21"/>
        <v>2.5</v>
      </c>
      <c r="BN7"/>
      <c r="BO7">
        <v>20</v>
      </c>
      <c r="BP7">
        <v>0</v>
      </c>
      <c r="BQ7">
        <v>0</v>
      </c>
      <c r="BR7">
        <v>0</v>
      </c>
      <c r="BS7">
        <v>0</v>
      </c>
      <c r="BT7">
        <v>20</v>
      </c>
      <c r="BU7">
        <v>0</v>
      </c>
      <c r="BV7">
        <v>0</v>
      </c>
      <c r="BW7">
        <v>0</v>
      </c>
      <c r="BX7">
        <v>0</v>
      </c>
      <c r="BY7"/>
      <c r="BZ7">
        <v>20</v>
      </c>
      <c r="CA7">
        <v>0</v>
      </c>
      <c r="CB7">
        <v>0</v>
      </c>
      <c r="CC7">
        <v>20</v>
      </c>
      <c r="CD7">
        <v>0</v>
      </c>
      <c r="CE7">
        <v>0</v>
      </c>
      <c r="CF7">
        <v>20</v>
      </c>
      <c r="CG7">
        <v>0</v>
      </c>
      <c r="CH7">
        <v>0</v>
      </c>
      <c r="CI7">
        <v>20</v>
      </c>
      <c r="CJ7">
        <v>0</v>
      </c>
      <c r="CK7">
        <v>0</v>
      </c>
      <c r="CL7"/>
      <c r="CM7">
        <v>20</v>
      </c>
      <c r="CN7">
        <v>0</v>
      </c>
      <c r="CO7">
        <v>0</v>
      </c>
      <c r="CP7">
        <v>20</v>
      </c>
      <c r="CQ7">
        <v>0</v>
      </c>
      <c r="CR7">
        <v>0</v>
      </c>
      <c r="CS7">
        <v>20</v>
      </c>
      <c r="CT7">
        <v>0</v>
      </c>
      <c r="CU7">
        <v>0</v>
      </c>
      <c r="CV7">
        <v>20</v>
      </c>
      <c r="CW7">
        <v>0</v>
      </c>
      <c r="CX7">
        <v>1</v>
      </c>
    </row>
    <row r="8" spans="1:102" ht="15">
      <c r="A8" s="244">
        <v>6</v>
      </c>
      <c r="B8" s="49" t="s">
        <v>812</v>
      </c>
      <c r="C8" s="49" t="s">
        <v>92</v>
      </c>
      <c r="D8" s="49" t="s">
        <v>704</v>
      </c>
      <c r="E8" s="49" t="s">
        <v>705</v>
      </c>
      <c r="F8" s="49" t="s">
        <v>706</v>
      </c>
      <c r="G8" s="245" t="s">
        <v>707</v>
      </c>
      <c r="H8" s="49" t="s">
        <v>708</v>
      </c>
      <c r="I8" s="49" t="s">
        <v>709</v>
      </c>
      <c r="J8" s="49">
        <v>4.6923076923076925</v>
      </c>
      <c r="K8" s="49">
        <v>5.615384615384615</v>
      </c>
      <c r="L8" s="49">
        <v>4.1538461538461542</v>
      </c>
      <c r="M8" s="49">
        <v>4.8461538461538458</v>
      </c>
      <c r="N8" s="49">
        <v>4.7692307692307692</v>
      </c>
      <c r="O8" s="49">
        <v>5.4615384615384617</v>
      </c>
      <c r="P8" s="49">
        <v>4</v>
      </c>
      <c r="Q8" s="49">
        <v>4.0769230769230766</v>
      </c>
      <c r="S8" s="49">
        <f t="shared" si="22"/>
        <v>5.1538461538461533</v>
      </c>
      <c r="T8" s="49">
        <f t="shared" si="23"/>
        <v>4.5</v>
      </c>
      <c r="U8" s="57">
        <f t="shared" si="24"/>
        <v>0.6538461538461533</v>
      </c>
      <c r="V8" s="49">
        <f t="shared" si="25"/>
        <v>5.115384615384615</v>
      </c>
      <c r="W8" s="49">
        <f t="shared" si="26"/>
        <v>4.0384615384615383</v>
      </c>
      <c r="X8" s="49">
        <f t="shared" si="27"/>
        <v>1.0769230769230766</v>
      </c>
      <c r="Y8" s="241"/>
      <c r="Z8" s="49">
        <v>5.166666666666667</v>
      </c>
      <c r="AA8" s="49">
        <v>5.25</v>
      </c>
      <c r="AB8" s="49">
        <v>3.25</v>
      </c>
      <c r="AC8" s="49">
        <v>2.75</v>
      </c>
      <c r="AE8" s="49">
        <f t="shared" si="28"/>
        <v>5.2083333333333339</v>
      </c>
      <c r="AF8" s="49">
        <f t="shared" si="29"/>
        <v>3</v>
      </c>
      <c r="AG8" s="49">
        <f t="shared" si="30"/>
        <v>2.2083333333333339</v>
      </c>
      <c r="AH8" s="241"/>
      <c r="AI8" s="243">
        <f t="shared" si="0"/>
        <v>0</v>
      </c>
      <c r="AJ8" s="49">
        <f t="shared" si="0"/>
        <v>0</v>
      </c>
      <c r="AK8" s="49">
        <f t="shared" si="1"/>
        <v>0</v>
      </c>
      <c r="AL8" s="49">
        <f t="shared" si="2"/>
        <v>0</v>
      </c>
      <c r="AM8" s="49">
        <f t="shared" si="2"/>
        <v>0</v>
      </c>
      <c r="AN8" s="49">
        <f t="shared" si="3"/>
        <v>0</v>
      </c>
      <c r="AO8" s="49">
        <f t="shared" si="4"/>
        <v>0</v>
      </c>
      <c r="AP8" s="49">
        <f t="shared" si="5"/>
        <v>0</v>
      </c>
      <c r="AQ8" s="49">
        <f t="shared" si="5"/>
        <v>0</v>
      </c>
      <c r="AR8" s="49">
        <f t="shared" si="5"/>
        <v>0</v>
      </c>
      <c r="AS8" s="49">
        <f t="shared" si="5"/>
        <v>0</v>
      </c>
      <c r="AT8" s="49">
        <f t="shared" si="6"/>
        <v>0</v>
      </c>
      <c r="AU8" s="49">
        <f t="shared" si="7"/>
        <v>0</v>
      </c>
      <c r="AV8" s="49">
        <f t="shared" si="7"/>
        <v>0</v>
      </c>
      <c r="AW8" s="49">
        <f t="shared" si="7"/>
        <v>0</v>
      </c>
      <c r="AX8" s="49">
        <f t="shared" si="7"/>
        <v>0</v>
      </c>
      <c r="AY8" s="49">
        <f t="shared" si="8"/>
        <v>0</v>
      </c>
      <c r="AZ8" s="49">
        <f t="shared" si="9"/>
        <v>0</v>
      </c>
      <c r="BB8">
        <f t="shared" si="31"/>
        <v>0</v>
      </c>
      <c r="BC8">
        <f t="shared" si="32"/>
        <v>0</v>
      </c>
      <c r="BD8">
        <f t="shared" si="12"/>
        <v>0</v>
      </c>
      <c r="BE8">
        <f t="shared" si="13"/>
        <v>0</v>
      </c>
      <c r="BF8">
        <f t="shared" si="14"/>
        <v>0</v>
      </c>
      <c r="BG8">
        <f t="shared" si="15"/>
        <v>0</v>
      </c>
      <c r="BH8">
        <f t="shared" si="16"/>
        <v>0</v>
      </c>
      <c r="BI8">
        <f t="shared" si="17"/>
        <v>0</v>
      </c>
      <c r="BJ8">
        <f t="shared" si="18"/>
        <v>0</v>
      </c>
      <c r="BK8">
        <f t="shared" si="19"/>
        <v>0</v>
      </c>
      <c r="BL8">
        <f t="shared" si="20"/>
        <v>0</v>
      </c>
      <c r="BM8">
        <f t="shared" si="21"/>
        <v>0</v>
      </c>
      <c r="BN8"/>
      <c r="BO8">
        <v>20</v>
      </c>
      <c r="BP8">
        <v>0</v>
      </c>
      <c r="BQ8">
        <v>0</v>
      </c>
      <c r="BR8">
        <v>0</v>
      </c>
      <c r="BS8">
        <v>0</v>
      </c>
      <c r="BT8">
        <v>20</v>
      </c>
      <c r="BU8">
        <v>0</v>
      </c>
      <c r="BV8">
        <v>0</v>
      </c>
      <c r="BW8">
        <v>0</v>
      </c>
      <c r="BX8">
        <v>0</v>
      </c>
      <c r="BY8"/>
      <c r="BZ8">
        <v>20</v>
      </c>
      <c r="CA8">
        <v>0</v>
      </c>
      <c r="CB8">
        <v>0</v>
      </c>
      <c r="CC8">
        <v>20</v>
      </c>
      <c r="CD8">
        <v>0</v>
      </c>
      <c r="CE8">
        <v>0</v>
      </c>
      <c r="CF8">
        <v>20</v>
      </c>
      <c r="CG8">
        <v>0</v>
      </c>
      <c r="CH8">
        <v>0</v>
      </c>
      <c r="CI8">
        <v>20</v>
      </c>
      <c r="CJ8">
        <v>0</v>
      </c>
      <c r="CK8">
        <v>0</v>
      </c>
      <c r="CL8"/>
      <c r="CM8">
        <v>20</v>
      </c>
      <c r="CN8">
        <v>0</v>
      </c>
      <c r="CO8">
        <v>0</v>
      </c>
      <c r="CP8">
        <v>20</v>
      </c>
      <c r="CQ8">
        <v>0</v>
      </c>
      <c r="CR8">
        <v>0</v>
      </c>
      <c r="CS8">
        <v>20</v>
      </c>
      <c r="CT8">
        <v>0</v>
      </c>
      <c r="CU8">
        <v>0</v>
      </c>
      <c r="CV8">
        <v>20</v>
      </c>
      <c r="CW8">
        <v>0</v>
      </c>
      <c r="CX8">
        <v>0</v>
      </c>
    </row>
    <row r="9" spans="1:102" ht="15">
      <c r="A9" s="244">
        <v>7</v>
      </c>
      <c r="B9" s="49" t="s">
        <v>813</v>
      </c>
      <c r="C9" s="49" t="s">
        <v>92</v>
      </c>
      <c r="D9" s="49" t="s">
        <v>170</v>
      </c>
      <c r="E9" s="49" t="s">
        <v>710</v>
      </c>
      <c r="F9" s="49" t="s">
        <v>711</v>
      </c>
      <c r="G9" s="245" t="s">
        <v>712</v>
      </c>
      <c r="H9" s="49" t="s">
        <v>713</v>
      </c>
      <c r="I9" s="49" t="s">
        <v>714</v>
      </c>
      <c r="J9" s="49">
        <v>5.8461538461538458</v>
      </c>
      <c r="K9" s="49">
        <v>5.7692307692307692</v>
      </c>
      <c r="L9" s="49">
        <v>4.615384615384615</v>
      </c>
      <c r="M9" s="49">
        <v>4.3076923076923075</v>
      </c>
      <c r="N9" s="49">
        <v>5.8461538461538458</v>
      </c>
      <c r="O9" s="49">
        <v>5.615384615384615</v>
      </c>
      <c r="P9" s="49">
        <v>4.384615384615385</v>
      </c>
      <c r="Q9" s="49">
        <v>4.6923076923076925</v>
      </c>
      <c r="S9" s="49">
        <f t="shared" si="22"/>
        <v>5.8076923076923075</v>
      </c>
      <c r="T9" s="49">
        <f t="shared" si="23"/>
        <v>4.4615384615384617</v>
      </c>
      <c r="U9" s="57">
        <f t="shared" si="24"/>
        <v>1.3461538461538458</v>
      </c>
      <c r="V9" s="49">
        <f t="shared" si="25"/>
        <v>5.7307692307692299</v>
      </c>
      <c r="W9" s="49">
        <f t="shared" si="26"/>
        <v>4.5384615384615383</v>
      </c>
      <c r="X9" s="49">
        <f t="shared" si="27"/>
        <v>1.1923076923076916</v>
      </c>
      <c r="Y9" s="241"/>
      <c r="Z9" s="49">
        <v>6</v>
      </c>
      <c r="AA9" s="49">
        <v>5.75</v>
      </c>
      <c r="AB9" s="49">
        <v>4.083333333333333</v>
      </c>
      <c r="AC9" s="49">
        <v>4.083333333333333</v>
      </c>
      <c r="AE9" s="49">
        <f t="shared" si="28"/>
        <v>5.875</v>
      </c>
      <c r="AF9" s="49">
        <f t="shared" si="29"/>
        <v>4.083333333333333</v>
      </c>
      <c r="AG9" s="49">
        <f t="shared" si="30"/>
        <v>1.791666666666667</v>
      </c>
      <c r="AH9" s="241"/>
      <c r="AI9" s="243">
        <f t="shared" si="0"/>
        <v>0.55481103298007151</v>
      </c>
      <c r="AJ9" s="49">
        <f t="shared" si="0"/>
        <v>0</v>
      </c>
      <c r="AK9" s="49">
        <f t="shared" si="1"/>
        <v>0.27740551649003575</v>
      </c>
      <c r="AL9" s="49">
        <f t="shared" si="2"/>
        <v>0</v>
      </c>
      <c r="AM9" s="49">
        <f t="shared" si="2"/>
        <v>0</v>
      </c>
      <c r="AN9" s="49">
        <f t="shared" si="3"/>
        <v>0</v>
      </c>
      <c r="AO9" s="49">
        <f t="shared" si="4"/>
        <v>0.27740551649003575</v>
      </c>
      <c r="AP9" s="49">
        <f t="shared" si="5"/>
        <v>0.92729521800161219</v>
      </c>
      <c r="AQ9" s="49">
        <f t="shared" si="5"/>
        <v>0</v>
      </c>
      <c r="AR9" s="49">
        <f t="shared" si="5"/>
        <v>0.45102681179626242</v>
      </c>
      <c r="AS9" s="49">
        <f t="shared" si="5"/>
        <v>0</v>
      </c>
      <c r="AT9" s="49">
        <f t="shared" si="6"/>
        <v>0.34458050744946866</v>
      </c>
      <c r="AU9" s="49">
        <f t="shared" si="7"/>
        <v>0</v>
      </c>
      <c r="AV9" s="49">
        <f t="shared" si="7"/>
        <v>0</v>
      </c>
      <c r="AW9" s="49">
        <f t="shared" si="7"/>
        <v>0</v>
      </c>
      <c r="AX9" s="49">
        <f t="shared" si="7"/>
        <v>0</v>
      </c>
      <c r="AY9" s="49">
        <f t="shared" si="8"/>
        <v>0</v>
      </c>
      <c r="AZ9" s="49">
        <f t="shared" si="9"/>
        <v>0.34458050744946866</v>
      </c>
      <c r="BB9">
        <f t="shared" si="31"/>
        <v>7.5</v>
      </c>
      <c r="BC9">
        <f t="shared" si="32"/>
        <v>0</v>
      </c>
      <c r="BD9">
        <f t="shared" si="12"/>
        <v>0</v>
      </c>
      <c r="BE9">
        <f t="shared" si="13"/>
        <v>0</v>
      </c>
      <c r="BF9">
        <f t="shared" si="14"/>
        <v>20</v>
      </c>
      <c r="BG9">
        <f t="shared" si="15"/>
        <v>0</v>
      </c>
      <c r="BH9">
        <f t="shared" si="16"/>
        <v>5</v>
      </c>
      <c r="BI9">
        <f t="shared" si="17"/>
        <v>0</v>
      </c>
      <c r="BJ9">
        <f t="shared" si="18"/>
        <v>0</v>
      </c>
      <c r="BK9">
        <f t="shared" si="19"/>
        <v>0</v>
      </c>
      <c r="BL9">
        <f t="shared" si="20"/>
        <v>0</v>
      </c>
      <c r="BM9">
        <f t="shared" si="21"/>
        <v>0</v>
      </c>
      <c r="BN9"/>
      <c r="BO9">
        <v>20</v>
      </c>
      <c r="BP9">
        <v>1</v>
      </c>
      <c r="BQ9">
        <v>0</v>
      </c>
      <c r="BR9">
        <v>0</v>
      </c>
      <c r="BS9">
        <v>0</v>
      </c>
      <c r="BT9">
        <v>20</v>
      </c>
      <c r="BU9">
        <v>2</v>
      </c>
      <c r="BV9">
        <v>0</v>
      </c>
      <c r="BW9">
        <v>0</v>
      </c>
      <c r="BX9">
        <v>0</v>
      </c>
      <c r="BY9"/>
      <c r="BZ9">
        <v>20</v>
      </c>
      <c r="CA9">
        <v>2</v>
      </c>
      <c r="CB9">
        <v>0</v>
      </c>
      <c r="CC9">
        <v>20</v>
      </c>
      <c r="CD9">
        <v>6</v>
      </c>
      <c r="CE9">
        <v>0</v>
      </c>
      <c r="CF9">
        <v>20</v>
      </c>
      <c r="CG9">
        <v>1</v>
      </c>
      <c r="CH9">
        <v>0</v>
      </c>
      <c r="CI9">
        <v>20</v>
      </c>
      <c r="CJ9">
        <v>1</v>
      </c>
      <c r="CK9">
        <v>0</v>
      </c>
      <c r="CL9"/>
      <c r="CM9">
        <v>20</v>
      </c>
      <c r="CN9">
        <v>0</v>
      </c>
      <c r="CO9">
        <v>0</v>
      </c>
      <c r="CP9">
        <v>20</v>
      </c>
      <c r="CQ9">
        <v>0</v>
      </c>
      <c r="CR9">
        <v>0</v>
      </c>
      <c r="CS9">
        <v>20</v>
      </c>
      <c r="CT9">
        <v>0</v>
      </c>
      <c r="CU9">
        <v>0</v>
      </c>
      <c r="CV9">
        <v>20</v>
      </c>
      <c r="CW9">
        <v>0</v>
      </c>
      <c r="CX9">
        <v>0</v>
      </c>
    </row>
    <row r="10" spans="1:102" ht="15">
      <c r="A10" s="244">
        <v>8</v>
      </c>
      <c r="B10" s="49" t="s">
        <v>814</v>
      </c>
      <c r="C10" s="49" t="s">
        <v>92</v>
      </c>
      <c r="D10" s="49" t="s">
        <v>174</v>
      </c>
      <c r="E10" s="49" t="s">
        <v>715</v>
      </c>
      <c r="F10" s="49" t="s">
        <v>716</v>
      </c>
      <c r="G10" s="245" t="s">
        <v>717</v>
      </c>
      <c r="H10" s="49" t="s">
        <v>718</v>
      </c>
      <c r="I10" s="49" t="s">
        <v>719</v>
      </c>
      <c r="J10" s="49">
        <v>6.384615384615385</v>
      </c>
      <c r="K10" s="49">
        <v>7.0769230769230766</v>
      </c>
      <c r="L10" s="49">
        <v>3</v>
      </c>
      <c r="M10" s="49">
        <v>2</v>
      </c>
      <c r="N10" s="49">
        <v>6.615384615384615</v>
      </c>
      <c r="O10" s="49">
        <v>6.4615384615384617</v>
      </c>
      <c r="P10" s="49">
        <v>2.3076923076923075</v>
      </c>
      <c r="Q10" s="49">
        <v>1.9230769230769231</v>
      </c>
      <c r="S10" s="49">
        <f t="shared" si="22"/>
        <v>6.7307692307692308</v>
      </c>
      <c r="T10" s="49">
        <f t="shared" si="23"/>
        <v>2.5</v>
      </c>
      <c r="U10" s="57">
        <f t="shared" si="24"/>
        <v>4.2307692307692308</v>
      </c>
      <c r="V10" s="49">
        <f t="shared" si="25"/>
        <v>6.5384615384615383</v>
      </c>
      <c r="W10" s="49">
        <f t="shared" si="26"/>
        <v>2.1153846153846154</v>
      </c>
      <c r="X10" s="49">
        <f t="shared" si="27"/>
        <v>4.4230769230769234</v>
      </c>
      <c r="Y10" s="241"/>
      <c r="Z10" s="49">
        <v>6.25</v>
      </c>
      <c r="AA10" s="49">
        <v>6</v>
      </c>
      <c r="AB10" s="49">
        <v>1.6666666666666667</v>
      </c>
      <c r="AC10" s="49">
        <v>1.8333333333333333</v>
      </c>
      <c r="AE10" s="49">
        <f t="shared" si="28"/>
        <v>6.125</v>
      </c>
      <c r="AF10" s="49">
        <f t="shared" si="29"/>
        <v>1.75</v>
      </c>
      <c r="AG10" s="49">
        <f t="shared" si="30"/>
        <v>4.375</v>
      </c>
      <c r="AH10" s="241"/>
      <c r="AI10" s="243">
        <f t="shared" si="0"/>
        <v>0.64350110879328448</v>
      </c>
      <c r="AJ10" s="49">
        <f t="shared" si="0"/>
        <v>0</v>
      </c>
      <c r="AK10" s="49">
        <f t="shared" si="1"/>
        <v>0.32175055439664224</v>
      </c>
      <c r="AL10" s="49">
        <f t="shared" si="2"/>
        <v>0</v>
      </c>
      <c r="AM10" s="49">
        <f t="shared" si="2"/>
        <v>0</v>
      </c>
      <c r="AN10" s="49">
        <f t="shared" si="3"/>
        <v>0</v>
      </c>
      <c r="AO10" s="49">
        <f t="shared" si="4"/>
        <v>0.32175055439664224</v>
      </c>
      <c r="AP10" s="49">
        <f t="shared" si="5"/>
        <v>0.31756042929152134</v>
      </c>
      <c r="AQ10" s="49">
        <f t="shared" si="5"/>
        <v>0</v>
      </c>
      <c r="AR10" s="49">
        <f t="shared" si="5"/>
        <v>0.79539883018414359</v>
      </c>
      <c r="AS10" s="49">
        <f t="shared" si="5"/>
        <v>0</v>
      </c>
      <c r="AT10" s="49">
        <f t="shared" si="6"/>
        <v>0.27823981486891625</v>
      </c>
      <c r="AU10" s="49">
        <f t="shared" si="7"/>
        <v>0</v>
      </c>
      <c r="AV10" s="49">
        <f t="shared" si="7"/>
        <v>0</v>
      </c>
      <c r="AW10" s="49">
        <f t="shared" si="7"/>
        <v>0</v>
      </c>
      <c r="AX10" s="49">
        <f t="shared" si="7"/>
        <v>0</v>
      </c>
      <c r="AY10" s="49">
        <f t="shared" si="8"/>
        <v>0</v>
      </c>
      <c r="AZ10" s="49">
        <f t="shared" si="9"/>
        <v>0.27823981486891625</v>
      </c>
      <c r="BB10">
        <f t="shared" si="31"/>
        <v>10</v>
      </c>
      <c r="BC10">
        <f t="shared" si="32"/>
        <v>0</v>
      </c>
      <c r="BD10">
        <f t="shared" si="12"/>
        <v>0</v>
      </c>
      <c r="BE10">
        <f t="shared" si="13"/>
        <v>0</v>
      </c>
      <c r="BF10">
        <f t="shared" si="14"/>
        <v>2.5</v>
      </c>
      <c r="BG10">
        <f t="shared" si="15"/>
        <v>0</v>
      </c>
      <c r="BH10">
        <f t="shared" si="16"/>
        <v>15</v>
      </c>
      <c r="BI10">
        <f t="shared" si="17"/>
        <v>0</v>
      </c>
      <c r="BJ10">
        <f t="shared" si="18"/>
        <v>0</v>
      </c>
      <c r="BK10">
        <f t="shared" si="19"/>
        <v>0</v>
      </c>
      <c r="BL10">
        <f t="shared" si="20"/>
        <v>0</v>
      </c>
      <c r="BM10">
        <f t="shared" si="21"/>
        <v>0</v>
      </c>
      <c r="BN10"/>
      <c r="BO10">
        <v>20</v>
      </c>
      <c r="BP10">
        <v>3</v>
      </c>
      <c r="BQ10">
        <v>0</v>
      </c>
      <c r="BR10">
        <v>0</v>
      </c>
      <c r="BS10">
        <v>0</v>
      </c>
      <c r="BT10">
        <v>20</v>
      </c>
      <c r="BU10">
        <v>1</v>
      </c>
      <c r="BV10">
        <v>0</v>
      </c>
      <c r="BW10">
        <v>0</v>
      </c>
      <c r="BX10">
        <v>0</v>
      </c>
      <c r="BY10"/>
      <c r="BZ10">
        <v>20</v>
      </c>
      <c r="CA10">
        <v>1</v>
      </c>
      <c r="CB10">
        <v>0</v>
      </c>
      <c r="CC10">
        <v>20</v>
      </c>
      <c r="CD10">
        <v>0</v>
      </c>
      <c r="CE10">
        <v>0</v>
      </c>
      <c r="CF10">
        <v>20</v>
      </c>
      <c r="CG10">
        <v>4</v>
      </c>
      <c r="CH10">
        <v>0</v>
      </c>
      <c r="CI10">
        <v>20</v>
      </c>
      <c r="CJ10">
        <v>2</v>
      </c>
      <c r="CK10">
        <v>0</v>
      </c>
      <c r="CL10"/>
      <c r="CM10">
        <v>20</v>
      </c>
      <c r="CN10">
        <v>0</v>
      </c>
      <c r="CO10">
        <v>0</v>
      </c>
      <c r="CP10">
        <v>20</v>
      </c>
      <c r="CQ10">
        <v>0</v>
      </c>
      <c r="CR10">
        <v>0</v>
      </c>
      <c r="CS10">
        <v>20</v>
      </c>
      <c r="CT10">
        <v>0</v>
      </c>
      <c r="CU10">
        <v>0</v>
      </c>
      <c r="CV10">
        <v>20</v>
      </c>
      <c r="CW10">
        <v>0</v>
      </c>
      <c r="CX10">
        <v>0</v>
      </c>
    </row>
    <row r="11" spans="1:102" ht="15">
      <c r="A11" s="244">
        <v>9</v>
      </c>
      <c r="B11" s="49" t="s">
        <v>815</v>
      </c>
      <c r="C11" s="49" t="s">
        <v>92</v>
      </c>
      <c r="D11" s="49" t="s">
        <v>720</v>
      </c>
      <c r="E11" s="49" t="s">
        <v>721</v>
      </c>
      <c r="F11" s="49" t="s">
        <v>722</v>
      </c>
      <c r="G11" s="245" t="s">
        <v>401</v>
      </c>
      <c r="H11" s="49" t="s">
        <v>723</v>
      </c>
      <c r="I11" s="49" t="s">
        <v>724</v>
      </c>
      <c r="J11" s="49">
        <v>2.8461538461538463</v>
      </c>
      <c r="K11" s="49">
        <v>2.7692307692307692</v>
      </c>
      <c r="L11" s="49">
        <v>3.8461538461538463</v>
      </c>
      <c r="M11" s="49">
        <v>3.1538461538461537</v>
      </c>
      <c r="N11" s="49">
        <v>2.3846153846153846</v>
      </c>
      <c r="O11" s="49">
        <v>3</v>
      </c>
      <c r="P11" s="49">
        <v>2.4615384615384617</v>
      </c>
      <c r="Q11" s="49">
        <v>3.2307692307692308</v>
      </c>
      <c r="S11" s="49">
        <f t="shared" si="22"/>
        <v>2.8076923076923075</v>
      </c>
      <c r="T11" s="49">
        <f t="shared" si="23"/>
        <v>3.5</v>
      </c>
      <c r="U11" s="57">
        <f t="shared" si="24"/>
        <v>-0.69230769230769251</v>
      </c>
      <c r="V11" s="49">
        <f t="shared" si="25"/>
        <v>2.6923076923076925</v>
      </c>
      <c r="W11" s="49">
        <f t="shared" si="26"/>
        <v>2.8461538461538463</v>
      </c>
      <c r="X11" s="49">
        <f t="shared" si="27"/>
        <v>-0.15384615384615374</v>
      </c>
      <c r="Y11" s="241"/>
      <c r="Z11" s="49">
        <v>4.916666666666667</v>
      </c>
      <c r="AA11" s="49">
        <v>5.166666666666667</v>
      </c>
      <c r="AB11" s="49">
        <v>2.5</v>
      </c>
      <c r="AC11" s="49">
        <v>2.3333333333333335</v>
      </c>
      <c r="AE11" s="49">
        <f t="shared" si="28"/>
        <v>5.041666666666667</v>
      </c>
      <c r="AF11" s="49">
        <f t="shared" si="29"/>
        <v>2.416666666666667</v>
      </c>
      <c r="AG11" s="49">
        <f t="shared" si="30"/>
        <v>2.625</v>
      </c>
      <c r="AH11" s="241"/>
      <c r="AI11" s="243">
        <f t="shared" si="0"/>
        <v>0</v>
      </c>
      <c r="AJ11" s="49">
        <f t="shared" si="0"/>
        <v>0</v>
      </c>
      <c r="AK11" s="49">
        <f t="shared" si="1"/>
        <v>0</v>
      </c>
      <c r="AL11" s="49">
        <f t="shared" si="2"/>
        <v>0</v>
      </c>
      <c r="AM11" s="49">
        <f t="shared" si="2"/>
        <v>0</v>
      </c>
      <c r="AN11" s="49">
        <f t="shared" si="3"/>
        <v>0</v>
      </c>
      <c r="AO11" s="49">
        <f t="shared" si="4"/>
        <v>0</v>
      </c>
      <c r="AP11" s="49">
        <f t="shared" si="5"/>
        <v>0</v>
      </c>
      <c r="AQ11" s="49">
        <f t="shared" si="5"/>
        <v>0</v>
      </c>
      <c r="AR11" s="49">
        <f t="shared" si="5"/>
        <v>0</v>
      </c>
      <c r="AS11" s="49">
        <f t="shared" si="5"/>
        <v>0</v>
      </c>
      <c r="AT11" s="49">
        <f t="shared" si="6"/>
        <v>0</v>
      </c>
      <c r="AU11" s="49">
        <f t="shared" si="7"/>
        <v>0</v>
      </c>
      <c r="AV11" s="49">
        <f t="shared" si="7"/>
        <v>0</v>
      </c>
      <c r="AW11" s="49">
        <f t="shared" si="7"/>
        <v>0</v>
      </c>
      <c r="AX11" s="49">
        <f t="shared" si="7"/>
        <v>0</v>
      </c>
      <c r="AY11" s="49">
        <f t="shared" si="8"/>
        <v>0</v>
      </c>
      <c r="AZ11" s="49">
        <f t="shared" si="9"/>
        <v>0</v>
      </c>
      <c r="BB11">
        <f t="shared" si="31"/>
        <v>0</v>
      </c>
      <c r="BC11">
        <f t="shared" si="32"/>
        <v>0</v>
      </c>
      <c r="BD11">
        <f t="shared" si="12"/>
        <v>0</v>
      </c>
      <c r="BE11">
        <f t="shared" si="13"/>
        <v>0</v>
      </c>
      <c r="BF11">
        <f t="shared" si="14"/>
        <v>0</v>
      </c>
      <c r="BG11">
        <f t="shared" si="15"/>
        <v>0</v>
      </c>
      <c r="BH11">
        <f t="shared" si="16"/>
        <v>0</v>
      </c>
      <c r="BI11">
        <f t="shared" si="17"/>
        <v>0</v>
      </c>
      <c r="BJ11">
        <f t="shared" si="18"/>
        <v>0</v>
      </c>
      <c r="BK11">
        <f t="shared" si="19"/>
        <v>0</v>
      </c>
      <c r="BL11">
        <f t="shared" si="20"/>
        <v>0</v>
      </c>
      <c r="BM11">
        <f t="shared" si="21"/>
        <v>0</v>
      </c>
      <c r="BN11"/>
      <c r="BO11">
        <v>20</v>
      </c>
      <c r="BP11">
        <v>0</v>
      </c>
      <c r="BQ11">
        <v>0</v>
      </c>
      <c r="BR11">
        <v>0</v>
      </c>
      <c r="BS11">
        <v>0</v>
      </c>
      <c r="BT11">
        <v>20</v>
      </c>
      <c r="BU11">
        <v>0</v>
      </c>
      <c r="BV11">
        <v>0</v>
      </c>
      <c r="BW11">
        <v>0</v>
      </c>
      <c r="BX11">
        <v>0</v>
      </c>
      <c r="BY11"/>
      <c r="BZ11">
        <v>20</v>
      </c>
      <c r="CA11">
        <v>0</v>
      </c>
      <c r="CB11">
        <v>0</v>
      </c>
      <c r="CC11">
        <v>20</v>
      </c>
      <c r="CD11">
        <v>0</v>
      </c>
      <c r="CE11">
        <v>0</v>
      </c>
      <c r="CF11">
        <v>20</v>
      </c>
      <c r="CG11">
        <v>0</v>
      </c>
      <c r="CH11">
        <v>0</v>
      </c>
      <c r="CI11">
        <v>20</v>
      </c>
      <c r="CJ11">
        <v>0</v>
      </c>
      <c r="CK11">
        <v>0</v>
      </c>
      <c r="CL11"/>
      <c r="CM11">
        <v>20</v>
      </c>
      <c r="CN11">
        <v>0</v>
      </c>
      <c r="CO11">
        <v>0</v>
      </c>
      <c r="CP11">
        <v>20</v>
      </c>
      <c r="CQ11">
        <v>0</v>
      </c>
      <c r="CR11">
        <v>0</v>
      </c>
      <c r="CS11">
        <v>20</v>
      </c>
      <c r="CT11">
        <v>0</v>
      </c>
      <c r="CU11">
        <v>0</v>
      </c>
      <c r="CV11">
        <v>20</v>
      </c>
      <c r="CW11">
        <v>0</v>
      </c>
      <c r="CX11">
        <v>0</v>
      </c>
    </row>
    <row r="12" spans="1:102" ht="15">
      <c r="A12" s="244">
        <v>10</v>
      </c>
      <c r="B12" s="49" t="s">
        <v>816</v>
      </c>
      <c r="C12" s="49" t="s">
        <v>92</v>
      </c>
      <c r="D12" s="49" t="s">
        <v>725</v>
      </c>
      <c r="E12" s="49" t="s">
        <v>726</v>
      </c>
      <c r="F12" s="49" t="s">
        <v>727</v>
      </c>
      <c r="G12" s="245" t="s">
        <v>252</v>
      </c>
      <c r="H12" s="49" t="s">
        <v>728</v>
      </c>
      <c r="I12" s="49" t="s">
        <v>729</v>
      </c>
      <c r="J12" s="49">
        <v>5.2307692307692308</v>
      </c>
      <c r="K12" s="49">
        <v>6</v>
      </c>
      <c r="L12" s="49">
        <v>4.0769230769230766</v>
      </c>
      <c r="M12" s="49">
        <v>3.9230769230769229</v>
      </c>
      <c r="N12" s="49">
        <v>5.7692307692307692</v>
      </c>
      <c r="O12" s="49">
        <v>5.9230769230769234</v>
      </c>
      <c r="P12" s="49">
        <v>3.5384615384615383</v>
      </c>
      <c r="Q12" s="49">
        <v>4.0769230769230766</v>
      </c>
      <c r="S12" s="49">
        <f t="shared" si="22"/>
        <v>5.615384615384615</v>
      </c>
      <c r="T12" s="49">
        <f t="shared" si="23"/>
        <v>4</v>
      </c>
      <c r="U12" s="57">
        <f t="shared" si="24"/>
        <v>1.615384615384615</v>
      </c>
      <c r="V12" s="49">
        <f t="shared" si="25"/>
        <v>5.8461538461538467</v>
      </c>
      <c r="W12" s="49">
        <f t="shared" si="26"/>
        <v>3.8076923076923075</v>
      </c>
      <c r="X12" s="49">
        <f t="shared" si="27"/>
        <v>2.0384615384615392</v>
      </c>
      <c r="Y12" s="241"/>
      <c r="Z12" s="49">
        <v>5.666666666666667</v>
      </c>
      <c r="AA12" s="49">
        <v>6</v>
      </c>
      <c r="AB12" s="49">
        <v>3.9166666666666665</v>
      </c>
      <c r="AC12" s="49">
        <v>3.5833333333333335</v>
      </c>
      <c r="AE12" s="49">
        <f t="shared" si="28"/>
        <v>5.8333333333333339</v>
      </c>
      <c r="AF12" s="49">
        <f t="shared" si="29"/>
        <v>3.75</v>
      </c>
      <c r="AG12" s="49">
        <f t="shared" si="30"/>
        <v>2.0833333333333339</v>
      </c>
      <c r="AH12" s="241"/>
      <c r="AI12" s="243">
        <f t="shared" si="0"/>
        <v>0</v>
      </c>
      <c r="AJ12" s="49">
        <f t="shared" si="0"/>
        <v>0</v>
      </c>
      <c r="AK12" s="49">
        <f t="shared" si="1"/>
        <v>0</v>
      </c>
      <c r="AL12" s="49">
        <f t="shared" si="2"/>
        <v>0</v>
      </c>
      <c r="AM12" s="49">
        <f t="shared" si="2"/>
        <v>0</v>
      </c>
      <c r="AN12" s="49">
        <f t="shared" si="3"/>
        <v>0</v>
      </c>
      <c r="AO12" s="49">
        <f t="shared" si="4"/>
        <v>0</v>
      </c>
      <c r="AP12" s="49">
        <f t="shared" si="5"/>
        <v>0.31756042929152134</v>
      </c>
      <c r="AQ12" s="49">
        <f t="shared" si="5"/>
        <v>0</v>
      </c>
      <c r="AR12" s="49">
        <f t="shared" si="5"/>
        <v>0.55481103298007151</v>
      </c>
      <c r="AS12" s="49">
        <f t="shared" si="5"/>
        <v>0</v>
      </c>
      <c r="AT12" s="49">
        <f t="shared" si="6"/>
        <v>0.2180928655678982</v>
      </c>
      <c r="AU12" s="49">
        <f t="shared" si="7"/>
        <v>0</v>
      </c>
      <c r="AV12" s="49">
        <f t="shared" si="7"/>
        <v>0</v>
      </c>
      <c r="AW12" s="49">
        <f t="shared" si="7"/>
        <v>0</v>
      </c>
      <c r="AX12" s="49">
        <f t="shared" si="7"/>
        <v>0</v>
      </c>
      <c r="AY12" s="49">
        <f t="shared" si="8"/>
        <v>0</v>
      </c>
      <c r="AZ12" s="49">
        <f t="shared" si="9"/>
        <v>0.2180928655678982</v>
      </c>
      <c r="BB12">
        <f t="shared" si="31"/>
        <v>0</v>
      </c>
      <c r="BC12">
        <f t="shared" si="32"/>
        <v>0</v>
      </c>
      <c r="BD12">
        <f t="shared" si="12"/>
        <v>0</v>
      </c>
      <c r="BE12">
        <f t="shared" si="13"/>
        <v>0</v>
      </c>
      <c r="BF12">
        <f t="shared" si="14"/>
        <v>2.5</v>
      </c>
      <c r="BG12">
        <f t="shared" si="15"/>
        <v>0</v>
      </c>
      <c r="BH12">
        <f t="shared" si="16"/>
        <v>7.5</v>
      </c>
      <c r="BI12">
        <f t="shared" si="17"/>
        <v>0</v>
      </c>
      <c r="BJ12">
        <f t="shared" si="18"/>
        <v>0</v>
      </c>
      <c r="BK12">
        <f t="shared" si="19"/>
        <v>0</v>
      </c>
      <c r="BL12">
        <f t="shared" si="20"/>
        <v>0</v>
      </c>
      <c r="BM12">
        <f t="shared" si="21"/>
        <v>0</v>
      </c>
      <c r="BN12"/>
      <c r="BO12">
        <v>20</v>
      </c>
      <c r="BP12">
        <v>0</v>
      </c>
      <c r="BQ12">
        <v>0</v>
      </c>
      <c r="BR12">
        <v>0</v>
      </c>
      <c r="BS12">
        <v>0</v>
      </c>
      <c r="BT12">
        <v>20</v>
      </c>
      <c r="BU12">
        <v>0</v>
      </c>
      <c r="BV12">
        <v>0</v>
      </c>
      <c r="BW12">
        <v>0</v>
      </c>
      <c r="BX12">
        <v>0</v>
      </c>
      <c r="BY12"/>
      <c r="BZ12">
        <v>20</v>
      </c>
      <c r="CA12">
        <v>1</v>
      </c>
      <c r="CB12">
        <v>0</v>
      </c>
      <c r="CC12">
        <v>20</v>
      </c>
      <c r="CD12">
        <v>0</v>
      </c>
      <c r="CE12">
        <v>0</v>
      </c>
      <c r="CF12">
        <v>20</v>
      </c>
      <c r="CG12">
        <v>1</v>
      </c>
      <c r="CH12">
        <v>0</v>
      </c>
      <c r="CI12">
        <v>20</v>
      </c>
      <c r="CJ12">
        <v>2</v>
      </c>
      <c r="CK12">
        <v>0</v>
      </c>
      <c r="CL12"/>
      <c r="CM12">
        <v>20</v>
      </c>
      <c r="CN12">
        <v>0</v>
      </c>
      <c r="CO12">
        <v>0</v>
      </c>
      <c r="CP12">
        <v>20</v>
      </c>
      <c r="CQ12">
        <v>0</v>
      </c>
      <c r="CR12">
        <v>0</v>
      </c>
      <c r="CS12">
        <v>20</v>
      </c>
      <c r="CT12">
        <v>0</v>
      </c>
      <c r="CU12">
        <v>0</v>
      </c>
      <c r="CV12">
        <v>20</v>
      </c>
      <c r="CW12">
        <v>0</v>
      </c>
      <c r="CX12">
        <v>0</v>
      </c>
    </row>
    <row r="13" spans="1:102" ht="15">
      <c r="A13" s="244">
        <v>11</v>
      </c>
      <c r="B13" s="49" t="s">
        <v>817</v>
      </c>
      <c r="C13" s="49" t="s">
        <v>92</v>
      </c>
      <c r="D13" s="49" t="s">
        <v>704</v>
      </c>
      <c r="E13" s="49" t="s">
        <v>730</v>
      </c>
      <c r="F13" s="49" t="s">
        <v>731</v>
      </c>
      <c r="G13" s="245" t="s">
        <v>569</v>
      </c>
      <c r="H13" s="49" t="s">
        <v>732</v>
      </c>
      <c r="I13" s="49" t="s">
        <v>733</v>
      </c>
      <c r="J13" s="49">
        <v>5.3076923076923075</v>
      </c>
      <c r="K13" s="49">
        <v>5.5384615384615383</v>
      </c>
      <c r="L13" s="49">
        <v>3.1538461538461537</v>
      </c>
      <c r="M13" s="49">
        <v>2.3846153846153846</v>
      </c>
      <c r="N13" s="49">
        <v>4.1538461538461542</v>
      </c>
      <c r="O13" s="49">
        <v>5.4615384615384617</v>
      </c>
      <c r="P13" s="49">
        <v>2.6923076923076925</v>
      </c>
      <c r="Q13" s="49">
        <v>3.3076923076923075</v>
      </c>
      <c r="S13" s="49">
        <f t="shared" si="22"/>
        <v>5.4230769230769234</v>
      </c>
      <c r="T13" s="49">
        <f t="shared" si="23"/>
        <v>2.7692307692307692</v>
      </c>
      <c r="U13" s="57">
        <f t="shared" si="24"/>
        <v>2.6538461538461542</v>
      </c>
      <c r="V13" s="49">
        <f t="shared" si="25"/>
        <v>4.8076923076923084</v>
      </c>
      <c r="W13" s="49">
        <f t="shared" si="26"/>
        <v>3</v>
      </c>
      <c r="X13" s="49">
        <f t="shared" si="27"/>
        <v>1.8076923076923084</v>
      </c>
      <c r="Y13" s="241"/>
      <c r="Z13" s="49">
        <v>4.583333333333333</v>
      </c>
      <c r="AA13" s="49">
        <v>5.5</v>
      </c>
      <c r="AB13" s="49">
        <v>1.5833333333333333</v>
      </c>
      <c r="AC13" s="49">
        <v>1.6666666666666667</v>
      </c>
      <c r="AE13" s="49">
        <f t="shared" si="28"/>
        <v>5.0416666666666661</v>
      </c>
      <c r="AF13" s="49">
        <f t="shared" si="29"/>
        <v>1.625</v>
      </c>
      <c r="AG13" s="49">
        <f t="shared" si="30"/>
        <v>3.4166666666666661</v>
      </c>
      <c r="AH13" s="241"/>
      <c r="AI13" s="243">
        <f t="shared" si="0"/>
        <v>0</v>
      </c>
      <c r="AJ13" s="49">
        <f t="shared" si="0"/>
        <v>0.31756042929152134</v>
      </c>
      <c r="AK13" s="49">
        <f t="shared" si="1"/>
        <v>0.15878021464576067</v>
      </c>
      <c r="AL13" s="49">
        <f t="shared" si="2"/>
        <v>0</v>
      </c>
      <c r="AM13" s="49">
        <f t="shared" si="2"/>
        <v>0</v>
      </c>
      <c r="AN13" s="49">
        <f t="shared" si="3"/>
        <v>0</v>
      </c>
      <c r="AO13" s="49">
        <f t="shared" si="4"/>
        <v>0.15878021464576067</v>
      </c>
      <c r="AP13" s="49">
        <f t="shared" si="5"/>
        <v>0</v>
      </c>
      <c r="AQ13" s="49">
        <f t="shared" si="5"/>
        <v>0</v>
      </c>
      <c r="AR13" s="49">
        <f t="shared" si="5"/>
        <v>0</v>
      </c>
      <c r="AS13" s="49">
        <f t="shared" si="5"/>
        <v>0</v>
      </c>
      <c r="AT13" s="49">
        <f t="shared" si="6"/>
        <v>0</v>
      </c>
      <c r="AU13" s="49">
        <f t="shared" si="7"/>
        <v>0</v>
      </c>
      <c r="AV13" s="49">
        <f t="shared" si="7"/>
        <v>0</v>
      </c>
      <c r="AW13" s="49">
        <f t="shared" si="7"/>
        <v>0</v>
      </c>
      <c r="AX13" s="49">
        <f t="shared" si="7"/>
        <v>0</v>
      </c>
      <c r="AY13" s="49">
        <f t="shared" si="8"/>
        <v>0</v>
      </c>
      <c r="AZ13" s="49">
        <f t="shared" si="9"/>
        <v>0</v>
      </c>
      <c r="BB13">
        <f t="shared" si="31"/>
        <v>0</v>
      </c>
      <c r="BC13">
        <f t="shared" si="32"/>
        <v>2.5</v>
      </c>
      <c r="BD13">
        <f t="shared" si="12"/>
        <v>0</v>
      </c>
      <c r="BE13">
        <f t="shared" si="13"/>
        <v>0</v>
      </c>
      <c r="BF13">
        <f t="shared" si="14"/>
        <v>0</v>
      </c>
      <c r="BG13">
        <f t="shared" si="15"/>
        <v>0</v>
      </c>
      <c r="BH13">
        <f t="shared" si="16"/>
        <v>0</v>
      </c>
      <c r="BI13">
        <f t="shared" si="17"/>
        <v>0</v>
      </c>
      <c r="BJ13">
        <f t="shared" si="18"/>
        <v>0</v>
      </c>
      <c r="BK13">
        <f t="shared" si="19"/>
        <v>0</v>
      </c>
      <c r="BL13">
        <f t="shared" si="20"/>
        <v>0</v>
      </c>
      <c r="BM13">
        <f t="shared" si="21"/>
        <v>0</v>
      </c>
      <c r="BN13"/>
      <c r="BO13">
        <v>20</v>
      </c>
      <c r="BP13">
        <v>0</v>
      </c>
      <c r="BQ13">
        <v>0</v>
      </c>
      <c r="BR13">
        <v>0</v>
      </c>
      <c r="BS13">
        <v>0</v>
      </c>
      <c r="BT13">
        <v>20</v>
      </c>
      <c r="BU13">
        <v>0</v>
      </c>
      <c r="BV13">
        <v>1</v>
      </c>
      <c r="BW13">
        <v>0</v>
      </c>
      <c r="BX13">
        <v>0</v>
      </c>
      <c r="BY13"/>
      <c r="BZ13">
        <v>20</v>
      </c>
      <c r="CA13">
        <v>0</v>
      </c>
      <c r="CB13">
        <v>0</v>
      </c>
      <c r="CC13">
        <v>20</v>
      </c>
      <c r="CD13">
        <v>0</v>
      </c>
      <c r="CE13">
        <v>0</v>
      </c>
      <c r="CF13">
        <v>20</v>
      </c>
      <c r="CG13">
        <v>0</v>
      </c>
      <c r="CH13">
        <v>0</v>
      </c>
      <c r="CI13">
        <v>20</v>
      </c>
      <c r="CJ13">
        <v>0</v>
      </c>
      <c r="CK13">
        <v>0</v>
      </c>
      <c r="CL13"/>
      <c r="CM13">
        <v>20</v>
      </c>
      <c r="CN13">
        <v>0</v>
      </c>
      <c r="CO13">
        <v>0</v>
      </c>
      <c r="CP13">
        <v>20</v>
      </c>
      <c r="CQ13">
        <v>0</v>
      </c>
      <c r="CR13">
        <v>0</v>
      </c>
      <c r="CS13">
        <v>20</v>
      </c>
      <c r="CT13">
        <v>0</v>
      </c>
      <c r="CU13">
        <v>0</v>
      </c>
      <c r="CV13">
        <v>20</v>
      </c>
      <c r="CW13">
        <v>0</v>
      </c>
      <c r="CX13">
        <v>0</v>
      </c>
    </row>
    <row r="14" spans="1:102" ht="15">
      <c r="A14" s="244">
        <v>12</v>
      </c>
      <c r="B14" s="49" t="s">
        <v>818</v>
      </c>
      <c r="C14" s="49" t="s">
        <v>92</v>
      </c>
      <c r="D14" s="49" t="s">
        <v>734</v>
      </c>
      <c r="E14" s="49" t="s">
        <v>735</v>
      </c>
      <c r="F14" s="49" t="s">
        <v>736</v>
      </c>
      <c r="G14" s="245" t="s">
        <v>737</v>
      </c>
      <c r="H14" s="49" t="s">
        <v>738</v>
      </c>
      <c r="I14" s="49" t="s">
        <v>739</v>
      </c>
      <c r="J14" s="49">
        <v>3.9230769230769229</v>
      </c>
      <c r="K14" s="49">
        <v>3.7692307692307692</v>
      </c>
      <c r="L14" s="49">
        <v>6.4615384615384617</v>
      </c>
      <c r="M14" s="49">
        <v>7.0769230769230766</v>
      </c>
      <c r="N14" s="49">
        <v>2.4615384615384617</v>
      </c>
      <c r="O14" s="49">
        <v>3.75</v>
      </c>
      <c r="P14" s="49">
        <v>6.9230769230769234</v>
      </c>
      <c r="Q14" s="49">
        <v>6.615384615384615</v>
      </c>
      <c r="S14" s="49">
        <f t="shared" si="22"/>
        <v>3.8461538461538458</v>
      </c>
      <c r="T14" s="49">
        <f t="shared" si="23"/>
        <v>6.7692307692307692</v>
      </c>
      <c r="U14" s="57">
        <f t="shared" si="24"/>
        <v>-2.9230769230769234</v>
      </c>
      <c r="V14" s="49">
        <f t="shared" si="25"/>
        <v>3.1057692307692308</v>
      </c>
      <c r="W14" s="49">
        <f t="shared" si="26"/>
        <v>6.7692307692307692</v>
      </c>
      <c r="X14" s="49">
        <f t="shared" si="27"/>
        <v>-3.6634615384615383</v>
      </c>
      <c r="Y14" s="241"/>
      <c r="Z14" s="49">
        <v>4.75</v>
      </c>
      <c r="AA14" s="49">
        <v>4.166666666666667</v>
      </c>
      <c r="AB14" s="49">
        <v>5.333333333333333</v>
      </c>
      <c r="AC14" s="49">
        <v>5.166666666666667</v>
      </c>
      <c r="AE14" s="49">
        <f t="shared" si="28"/>
        <v>4.4583333333333339</v>
      </c>
      <c r="AF14" s="49">
        <f t="shared" si="29"/>
        <v>5.25</v>
      </c>
      <c r="AG14" s="49">
        <f t="shared" si="30"/>
        <v>-0.79166666666666607</v>
      </c>
      <c r="AH14" s="241"/>
      <c r="AI14" s="243">
        <f t="shared" si="0"/>
        <v>0</v>
      </c>
      <c r="AJ14" s="49">
        <f t="shared" si="0"/>
        <v>0</v>
      </c>
      <c r="AK14" s="49">
        <f t="shared" si="1"/>
        <v>0</v>
      </c>
      <c r="AL14" s="49">
        <f t="shared" si="2"/>
        <v>0</v>
      </c>
      <c r="AM14" s="49">
        <f t="shared" si="2"/>
        <v>0</v>
      </c>
      <c r="AN14" s="49">
        <f t="shared" si="3"/>
        <v>0</v>
      </c>
      <c r="AO14" s="49">
        <f t="shared" si="4"/>
        <v>0</v>
      </c>
      <c r="AP14" s="49">
        <f t="shared" si="5"/>
        <v>0</v>
      </c>
      <c r="AQ14" s="49">
        <f t="shared" si="5"/>
        <v>0</v>
      </c>
      <c r="AR14" s="49">
        <f t="shared" si="5"/>
        <v>0</v>
      </c>
      <c r="AS14" s="49">
        <f t="shared" si="5"/>
        <v>0</v>
      </c>
      <c r="AT14" s="49">
        <f t="shared" si="6"/>
        <v>0</v>
      </c>
      <c r="AU14" s="49">
        <f t="shared" si="7"/>
        <v>0</v>
      </c>
      <c r="AV14" s="49">
        <f t="shared" si="7"/>
        <v>0</v>
      </c>
      <c r="AW14" s="49">
        <f t="shared" si="7"/>
        <v>0</v>
      </c>
      <c r="AX14" s="49">
        <f t="shared" si="7"/>
        <v>0</v>
      </c>
      <c r="AY14" s="49">
        <f t="shared" si="8"/>
        <v>0</v>
      </c>
      <c r="AZ14" s="49">
        <f t="shared" si="9"/>
        <v>0</v>
      </c>
      <c r="BB14">
        <f t="shared" si="31"/>
        <v>0</v>
      </c>
      <c r="BC14">
        <f t="shared" si="32"/>
        <v>0</v>
      </c>
      <c r="BD14">
        <f t="shared" si="12"/>
        <v>0</v>
      </c>
      <c r="BE14">
        <f t="shared" si="13"/>
        <v>0</v>
      </c>
      <c r="BF14">
        <f t="shared" si="14"/>
        <v>0</v>
      </c>
      <c r="BG14">
        <f t="shared" si="15"/>
        <v>0</v>
      </c>
      <c r="BH14">
        <f t="shared" si="16"/>
        <v>0</v>
      </c>
      <c r="BI14">
        <f t="shared" si="17"/>
        <v>0</v>
      </c>
      <c r="BJ14">
        <f t="shared" si="18"/>
        <v>0</v>
      </c>
      <c r="BK14">
        <f t="shared" si="19"/>
        <v>0</v>
      </c>
      <c r="BL14">
        <f t="shared" si="20"/>
        <v>0</v>
      </c>
      <c r="BM14">
        <f t="shared" si="21"/>
        <v>0</v>
      </c>
      <c r="BN14"/>
      <c r="BO14">
        <v>20</v>
      </c>
      <c r="BP14">
        <v>0</v>
      </c>
      <c r="BQ14">
        <v>0</v>
      </c>
      <c r="BR14">
        <v>0</v>
      </c>
      <c r="BS14">
        <v>0</v>
      </c>
      <c r="BT14">
        <v>20</v>
      </c>
      <c r="BU14">
        <v>0</v>
      </c>
      <c r="BV14">
        <v>0</v>
      </c>
      <c r="BW14">
        <v>0</v>
      </c>
      <c r="BX14">
        <v>0</v>
      </c>
      <c r="BY14"/>
      <c r="BZ14">
        <v>20</v>
      </c>
      <c r="CA14">
        <v>0</v>
      </c>
      <c r="CB14">
        <v>0</v>
      </c>
      <c r="CC14">
        <v>20</v>
      </c>
      <c r="CD14">
        <v>0</v>
      </c>
      <c r="CE14">
        <v>0</v>
      </c>
      <c r="CF14">
        <v>20</v>
      </c>
      <c r="CG14">
        <v>0</v>
      </c>
      <c r="CH14">
        <v>0</v>
      </c>
      <c r="CI14">
        <v>20</v>
      </c>
      <c r="CJ14">
        <v>0</v>
      </c>
      <c r="CK14">
        <v>0</v>
      </c>
      <c r="CL14"/>
      <c r="CM14">
        <v>20</v>
      </c>
      <c r="CN14">
        <v>0</v>
      </c>
      <c r="CO14">
        <v>0</v>
      </c>
      <c r="CP14">
        <v>20</v>
      </c>
      <c r="CQ14">
        <v>0</v>
      </c>
      <c r="CR14">
        <v>0</v>
      </c>
      <c r="CS14">
        <v>20</v>
      </c>
      <c r="CT14">
        <v>0</v>
      </c>
      <c r="CU14">
        <v>0</v>
      </c>
      <c r="CV14">
        <v>20</v>
      </c>
      <c r="CW14">
        <v>0</v>
      </c>
      <c r="CX14">
        <v>0</v>
      </c>
    </row>
    <row r="15" spans="1:102" ht="15">
      <c r="A15" s="244">
        <v>13</v>
      </c>
      <c r="B15" s="49" t="s">
        <v>819</v>
      </c>
      <c r="C15" s="49" t="s">
        <v>92</v>
      </c>
      <c r="D15" s="49" t="s">
        <v>740</v>
      </c>
      <c r="E15" s="49" t="s">
        <v>741</v>
      </c>
      <c r="F15" s="49" t="s">
        <v>742</v>
      </c>
      <c r="G15" s="245" t="s">
        <v>284</v>
      </c>
      <c r="H15" s="49" t="s">
        <v>743</v>
      </c>
      <c r="I15" s="49" t="s">
        <v>744</v>
      </c>
      <c r="J15" s="49">
        <v>6.8461538461538458</v>
      </c>
      <c r="K15" s="49">
        <v>7.2307692307692308</v>
      </c>
      <c r="L15" s="49">
        <v>3.5384615384615383</v>
      </c>
      <c r="M15" s="49">
        <v>3.1538461538461537</v>
      </c>
      <c r="N15" s="49">
        <v>7</v>
      </c>
      <c r="O15" s="49">
        <v>6.5384615384615383</v>
      </c>
      <c r="P15" s="49">
        <v>2.9230769230769229</v>
      </c>
      <c r="Q15" s="49">
        <v>2.7692307692307692</v>
      </c>
      <c r="S15" s="49">
        <f t="shared" si="22"/>
        <v>7.0384615384615383</v>
      </c>
      <c r="T15" s="49">
        <f t="shared" si="23"/>
        <v>3.3461538461538458</v>
      </c>
      <c r="U15" s="57">
        <f t="shared" si="24"/>
        <v>3.6923076923076925</v>
      </c>
      <c r="V15" s="49">
        <f t="shared" si="25"/>
        <v>6.7692307692307692</v>
      </c>
      <c r="W15" s="49">
        <f t="shared" si="26"/>
        <v>2.8461538461538458</v>
      </c>
      <c r="X15" s="49">
        <f t="shared" si="27"/>
        <v>3.9230769230769234</v>
      </c>
      <c r="Y15" s="241"/>
      <c r="Z15" s="49">
        <v>5.75</v>
      </c>
      <c r="AA15" s="49">
        <v>5.916666666666667</v>
      </c>
      <c r="AB15" s="49">
        <v>2</v>
      </c>
      <c r="AC15" s="49">
        <v>2.4166666666666665</v>
      </c>
      <c r="AE15" s="49">
        <f t="shared" si="28"/>
        <v>5.8333333333333339</v>
      </c>
      <c r="AF15" s="49">
        <f t="shared" si="29"/>
        <v>2.208333333333333</v>
      </c>
      <c r="AG15" s="49">
        <f t="shared" si="30"/>
        <v>3.6250000000000009</v>
      </c>
      <c r="AH15" s="241"/>
      <c r="AI15" s="243">
        <f t="shared" si="0"/>
        <v>0.45102681179626242</v>
      </c>
      <c r="AJ15" s="49">
        <f t="shared" si="0"/>
        <v>0</v>
      </c>
      <c r="AK15" s="49">
        <f t="shared" si="1"/>
        <v>0.22551340589813121</v>
      </c>
      <c r="AL15" s="49">
        <f t="shared" si="2"/>
        <v>0</v>
      </c>
      <c r="AM15" s="49">
        <f t="shared" si="2"/>
        <v>0</v>
      </c>
      <c r="AN15" s="49">
        <f t="shared" si="3"/>
        <v>0</v>
      </c>
      <c r="AO15" s="49">
        <f t="shared" si="4"/>
        <v>0.22551340589813121</v>
      </c>
      <c r="AP15" s="49">
        <f t="shared" si="5"/>
        <v>0.45102681179626242</v>
      </c>
      <c r="AQ15" s="49">
        <f t="shared" si="5"/>
        <v>0</v>
      </c>
      <c r="AR15" s="49">
        <f t="shared" si="5"/>
        <v>0</v>
      </c>
      <c r="AS15" s="49">
        <f t="shared" si="5"/>
        <v>0</v>
      </c>
      <c r="AT15" s="49">
        <f t="shared" si="6"/>
        <v>0.1127567029490656</v>
      </c>
      <c r="AU15" s="49">
        <f t="shared" si="7"/>
        <v>0</v>
      </c>
      <c r="AV15" s="49">
        <f t="shared" si="7"/>
        <v>0</v>
      </c>
      <c r="AW15" s="49">
        <f t="shared" si="7"/>
        <v>0</v>
      </c>
      <c r="AX15" s="49">
        <f t="shared" si="7"/>
        <v>0</v>
      </c>
      <c r="AY15" s="49">
        <f t="shared" si="8"/>
        <v>0</v>
      </c>
      <c r="AZ15" s="49">
        <f t="shared" si="9"/>
        <v>0.1127567029490656</v>
      </c>
      <c r="BB15">
        <f t="shared" si="31"/>
        <v>5</v>
      </c>
      <c r="BC15">
        <f t="shared" si="32"/>
        <v>0</v>
      </c>
      <c r="BD15">
        <f t="shared" si="12"/>
        <v>0</v>
      </c>
      <c r="BE15">
        <f t="shared" si="13"/>
        <v>0</v>
      </c>
      <c r="BF15">
        <f t="shared" si="14"/>
        <v>5</v>
      </c>
      <c r="BG15">
        <f t="shared" si="15"/>
        <v>0</v>
      </c>
      <c r="BH15">
        <f t="shared" si="16"/>
        <v>0</v>
      </c>
      <c r="BI15">
        <f t="shared" si="17"/>
        <v>0</v>
      </c>
      <c r="BJ15">
        <f t="shared" si="18"/>
        <v>0</v>
      </c>
      <c r="BK15">
        <f t="shared" si="19"/>
        <v>0</v>
      </c>
      <c r="BL15">
        <f t="shared" si="20"/>
        <v>0</v>
      </c>
      <c r="BM15">
        <f t="shared" si="21"/>
        <v>0</v>
      </c>
      <c r="BN15"/>
      <c r="BO15">
        <v>20</v>
      </c>
      <c r="BP15">
        <v>0</v>
      </c>
      <c r="BQ15">
        <v>0</v>
      </c>
      <c r="BR15">
        <v>0</v>
      </c>
      <c r="BS15">
        <v>0</v>
      </c>
      <c r="BT15">
        <v>20</v>
      </c>
      <c r="BU15">
        <v>2</v>
      </c>
      <c r="BV15">
        <v>0</v>
      </c>
      <c r="BW15">
        <v>0</v>
      </c>
      <c r="BX15">
        <v>0</v>
      </c>
      <c r="BY15"/>
      <c r="BZ15">
        <v>20</v>
      </c>
      <c r="CA15">
        <v>0</v>
      </c>
      <c r="CB15">
        <v>0</v>
      </c>
      <c r="CC15">
        <v>20</v>
      </c>
      <c r="CD15">
        <v>2</v>
      </c>
      <c r="CE15">
        <v>0</v>
      </c>
      <c r="CF15">
        <v>20</v>
      </c>
      <c r="CG15">
        <v>0</v>
      </c>
      <c r="CH15">
        <v>0</v>
      </c>
      <c r="CI15">
        <v>20</v>
      </c>
      <c r="CJ15">
        <v>0</v>
      </c>
      <c r="CK15">
        <v>0</v>
      </c>
      <c r="CL15"/>
      <c r="CM15">
        <v>20</v>
      </c>
      <c r="CN15">
        <v>0</v>
      </c>
      <c r="CO15">
        <v>0</v>
      </c>
      <c r="CP15">
        <v>20</v>
      </c>
      <c r="CQ15">
        <v>0</v>
      </c>
      <c r="CR15">
        <v>0</v>
      </c>
      <c r="CS15">
        <v>20</v>
      </c>
      <c r="CT15">
        <v>0</v>
      </c>
      <c r="CU15">
        <v>0</v>
      </c>
      <c r="CV15">
        <v>20</v>
      </c>
      <c r="CW15">
        <v>0</v>
      </c>
      <c r="CX15">
        <v>0</v>
      </c>
    </row>
    <row r="16" spans="1:102" ht="15">
      <c r="A16" s="244">
        <v>14</v>
      </c>
      <c r="B16" s="49" t="s">
        <v>820</v>
      </c>
      <c r="C16" s="49" t="s">
        <v>92</v>
      </c>
      <c r="D16" s="49" t="s">
        <v>438</v>
      </c>
      <c r="E16" s="49" t="s">
        <v>745</v>
      </c>
      <c r="F16" s="49" t="s">
        <v>746</v>
      </c>
      <c r="G16" s="245" t="s">
        <v>747</v>
      </c>
      <c r="H16" s="49" t="s">
        <v>748</v>
      </c>
      <c r="I16" s="49" t="s">
        <v>749</v>
      </c>
      <c r="J16" s="49">
        <v>5.8461538461538458</v>
      </c>
      <c r="K16" s="49">
        <v>7</v>
      </c>
      <c r="L16" s="49">
        <v>6.5384615384615383</v>
      </c>
      <c r="M16" s="49">
        <v>7.1538461538461542</v>
      </c>
      <c r="N16" s="49">
        <v>6.1538461538461542</v>
      </c>
      <c r="O16" s="49">
        <v>6.7692307692307692</v>
      </c>
      <c r="P16" s="49">
        <v>7</v>
      </c>
      <c r="Q16" s="49">
        <v>6.6923076923076925</v>
      </c>
      <c r="S16" s="49">
        <f t="shared" si="22"/>
        <v>6.4230769230769234</v>
      </c>
      <c r="T16" s="49">
        <f t="shared" si="23"/>
        <v>6.8461538461538467</v>
      </c>
      <c r="U16" s="57">
        <f t="shared" si="24"/>
        <v>-0.42307692307692335</v>
      </c>
      <c r="V16" s="49">
        <f t="shared" si="25"/>
        <v>6.4615384615384617</v>
      </c>
      <c r="W16" s="49">
        <f t="shared" si="26"/>
        <v>6.8461538461538467</v>
      </c>
      <c r="X16" s="49">
        <f t="shared" si="27"/>
        <v>-0.38461538461538503</v>
      </c>
      <c r="Y16" s="241"/>
      <c r="Z16" s="49">
        <v>5.416666666666667</v>
      </c>
      <c r="AA16" s="49">
        <v>5.2727272727272725</v>
      </c>
      <c r="AB16" s="49">
        <v>2.75</v>
      </c>
      <c r="AC16" s="49">
        <v>3.6666666666666665</v>
      </c>
      <c r="AE16" s="49">
        <f t="shared" si="28"/>
        <v>5.3446969696969697</v>
      </c>
      <c r="AF16" s="49">
        <f t="shared" si="29"/>
        <v>3.208333333333333</v>
      </c>
      <c r="AG16" s="49">
        <f t="shared" si="30"/>
        <v>2.1363636363636367</v>
      </c>
      <c r="AH16" s="241"/>
      <c r="AI16" s="243">
        <f t="shared" si="0"/>
        <v>0</v>
      </c>
      <c r="AJ16" s="49">
        <f t="shared" si="0"/>
        <v>0</v>
      </c>
      <c r="AK16" s="49">
        <f t="shared" si="1"/>
        <v>0</v>
      </c>
      <c r="AL16" s="49">
        <f t="shared" si="2"/>
        <v>0.45102681179626242</v>
      </c>
      <c r="AM16" s="49">
        <f t="shared" si="2"/>
        <v>0</v>
      </c>
      <c r="AN16" s="49">
        <f t="shared" si="3"/>
        <v>0.22551340589813121</v>
      </c>
      <c r="AO16" s="49">
        <f t="shared" si="4"/>
        <v>-0.22551340589813121</v>
      </c>
      <c r="AP16" s="49">
        <f t="shared" si="5"/>
        <v>0</v>
      </c>
      <c r="AQ16" s="49">
        <f t="shared" si="5"/>
        <v>0</v>
      </c>
      <c r="AR16" s="49">
        <f t="shared" si="5"/>
        <v>0.55481103298007151</v>
      </c>
      <c r="AS16" s="49">
        <f t="shared" si="5"/>
        <v>0</v>
      </c>
      <c r="AT16" s="49">
        <f t="shared" si="6"/>
        <v>0.13870275824501788</v>
      </c>
      <c r="AU16" s="49">
        <f t="shared" si="7"/>
        <v>0</v>
      </c>
      <c r="AV16" s="49">
        <f t="shared" si="7"/>
        <v>0</v>
      </c>
      <c r="AW16" s="49">
        <f t="shared" si="7"/>
        <v>0</v>
      </c>
      <c r="AX16" s="49">
        <f t="shared" si="7"/>
        <v>0</v>
      </c>
      <c r="AY16" s="49">
        <f t="shared" si="8"/>
        <v>0</v>
      </c>
      <c r="AZ16" s="49">
        <f t="shared" si="9"/>
        <v>0.13870275824501788</v>
      </c>
      <c r="BB16">
        <f t="shared" si="31"/>
        <v>0</v>
      </c>
      <c r="BC16">
        <f t="shared" si="32"/>
        <v>0</v>
      </c>
      <c r="BD16">
        <f t="shared" si="12"/>
        <v>5</v>
      </c>
      <c r="BE16">
        <f t="shared" si="13"/>
        <v>0</v>
      </c>
      <c r="BF16">
        <f t="shared" si="14"/>
        <v>0</v>
      </c>
      <c r="BG16">
        <f t="shared" si="15"/>
        <v>0</v>
      </c>
      <c r="BH16">
        <f t="shared" si="16"/>
        <v>7.5</v>
      </c>
      <c r="BI16">
        <f t="shared" si="17"/>
        <v>0</v>
      </c>
      <c r="BJ16">
        <f t="shared" si="18"/>
        <v>0</v>
      </c>
      <c r="BK16">
        <f t="shared" si="19"/>
        <v>0</v>
      </c>
      <c r="BL16">
        <f t="shared" si="20"/>
        <v>0</v>
      </c>
      <c r="BM16">
        <f t="shared" si="21"/>
        <v>0</v>
      </c>
      <c r="BN16"/>
      <c r="BO16">
        <v>20</v>
      </c>
      <c r="BP16">
        <v>0</v>
      </c>
      <c r="BQ16">
        <v>0</v>
      </c>
      <c r="BR16">
        <v>1</v>
      </c>
      <c r="BS16">
        <v>0</v>
      </c>
      <c r="BT16">
        <v>20</v>
      </c>
      <c r="BU16">
        <v>0</v>
      </c>
      <c r="BV16">
        <v>0</v>
      </c>
      <c r="BW16">
        <v>1</v>
      </c>
      <c r="BX16">
        <v>0</v>
      </c>
      <c r="BY16"/>
      <c r="BZ16">
        <v>20</v>
      </c>
      <c r="CA16">
        <v>0</v>
      </c>
      <c r="CB16">
        <v>0</v>
      </c>
      <c r="CC16">
        <v>20</v>
      </c>
      <c r="CD16">
        <v>0</v>
      </c>
      <c r="CE16">
        <v>0</v>
      </c>
      <c r="CF16">
        <v>20</v>
      </c>
      <c r="CG16">
        <v>1</v>
      </c>
      <c r="CH16">
        <v>0</v>
      </c>
      <c r="CI16">
        <v>20</v>
      </c>
      <c r="CJ16">
        <v>2</v>
      </c>
      <c r="CK16">
        <v>0</v>
      </c>
      <c r="CL16"/>
      <c r="CM16">
        <v>20</v>
      </c>
      <c r="CN16">
        <v>0</v>
      </c>
      <c r="CO16">
        <v>0</v>
      </c>
      <c r="CP16">
        <v>20</v>
      </c>
      <c r="CQ16">
        <v>0</v>
      </c>
      <c r="CR16">
        <v>0</v>
      </c>
      <c r="CS16">
        <v>20</v>
      </c>
      <c r="CT16">
        <v>0</v>
      </c>
      <c r="CU16">
        <v>0</v>
      </c>
      <c r="CV16">
        <v>20</v>
      </c>
      <c r="CW16">
        <v>0</v>
      </c>
      <c r="CX16">
        <v>0</v>
      </c>
    </row>
    <row r="17" spans="1:102" ht="15">
      <c r="A17" s="244">
        <v>15</v>
      </c>
      <c r="B17" s="49" t="s">
        <v>821</v>
      </c>
      <c r="C17" s="49" t="s">
        <v>92</v>
      </c>
      <c r="D17" s="49" t="s">
        <v>750</v>
      </c>
      <c r="E17" s="49" t="s">
        <v>751</v>
      </c>
      <c r="F17" s="49" t="s">
        <v>752</v>
      </c>
      <c r="G17" s="245" t="s">
        <v>753</v>
      </c>
      <c r="H17" s="49" t="s">
        <v>754</v>
      </c>
      <c r="I17" s="49" t="s">
        <v>755</v>
      </c>
      <c r="J17" s="49">
        <v>4.384615384615385</v>
      </c>
      <c r="K17" s="49">
        <v>3.5384615384615383</v>
      </c>
      <c r="L17" s="49">
        <v>5.6923076923076925</v>
      </c>
      <c r="M17" s="49">
        <v>5.8461538461538458</v>
      </c>
      <c r="N17" s="49">
        <v>3.6923076923076925</v>
      </c>
      <c r="O17" s="49">
        <v>4.2307692307692308</v>
      </c>
      <c r="P17" s="49">
        <v>5.6923076923076925</v>
      </c>
      <c r="Q17" s="49">
        <v>6</v>
      </c>
      <c r="S17" s="49">
        <f t="shared" si="22"/>
        <v>3.9615384615384617</v>
      </c>
      <c r="T17" s="49">
        <f t="shared" si="23"/>
        <v>5.7692307692307692</v>
      </c>
      <c r="U17" s="57">
        <f t="shared" si="24"/>
        <v>-1.8076923076923075</v>
      </c>
      <c r="V17" s="49">
        <f t="shared" si="25"/>
        <v>3.9615384615384617</v>
      </c>
      <c r="W17" s="49">
        <f t="shared" si="26"/>
        <v>5.8461538461538467</v>
      </c>
      <c r="X17" s="49">
        <f t="shared" si="27"/>
        <v>-1.884615384615385</v>
      </c>
      <c r="Y17" s="241"/>
      <c r="Z17" s="49">
        <v>4.5</v>
      </c>
      <c r="AA17" s="49">
        <v>4.25</v>
      </c>
      <c r="AB17" s="49">
        <v>4.166666666666667</v>
      </c>
      <c r="AC17" s="49">
        <v>3.5</v>
      </c>
      <c r="AE17" s="49">
        <f t="shared" si="28"/>
        <v>4.375</v>
      </c>
      <c r="AF17" s="49">
        <f t="shared" si="29"/>
        <v>3.8333333333333335</v>
      </c>
      <c r="AG17" s="49">
        <f t="shared" si="30"/>
        <v>0.54166666666666652</v>
      </c>
      <c r="AH17" s="241"/>
      <c r="AI17" s="243">
        <f t="shared" si="0"/>
        <v>0</v>
      </c>
      <c r="AJ17" s="49">
        <f t="shared" si="0"/>
        <v>0</v>
      </c>
      <c r="AK17" s="49">
        <f t="shared" si="1"/>
        <v>0</v>
      </c>
      <c r="AL17" s="49">
        <f t="shared" si="2"/>
        <v>0</v>
      </c>
      <c r="AM17" s="49">
        <f t="shared" si="2"/>
        <v>0</v>
      </c>
      <c r="AN17" s="49">
        <f t="shared" si="3"/>
        <v>0</v>
      </c>
      <c r="AO17" s="49">
        <f t="shared" si="4"/>
        <v>0</v>
      </c>
      <c r="AP17" s="49">
        <f t="shared" si="5"/>
        <v>0</v>
      </c>
      <c r="AQ17" s="49">
        <f t="shared" si="5"/>
        <v>0</v>
      </c>
      <c r="AR17" s="49">
        <f t="shared" si="5"/>
        <v>0</v>
      </c>
      <c r="AS17" s="49">
        <f t="shared" si="5"/>
        <v>0</v>
      </c>
      <c r="AT17" s="49">
        <f t="shared" si="6"/>
        <v>0</v>
      </c>
      <c r="AU17" s="49">
        <f t="shared" si="7"/>
        <v>0</v>
      </c>
      <c r="AV17" s="49">
        <f t="shared" si="7"/>
        <v>0</v>
      </c>
      <c r="AW17" s="49">
        <f t="shared" si="7"/>
        <v>0</v>
      </c>
      <c r="AX17" s="49">
        <f t="shared" si="7"/>
        <v>0</v>
      </c>
      <c r="AY17" s="49">
        <f t="shared" si="8"/>
        <v>0</v>
      </c>
      <c r="AZ17" s="49">
        <f t="shared" si="9"/>
        <v>0</v>
      </c>
      <c r="BB17">
        <f t="shared" si="31"/>
        <v>0</v>
      </c>
      <c r="BC17">
        <f t="shared" si="32"/>
        <v>0</v>
      </c>
      <c r="BD17">
        <f t="shared" si="12"/>
        <v>0</v>
      </c>
      <c r="BE17">
        <f t="shared" si="13"/>
        <v>0</v>
      </c>
      <c r="BF17">
        <f t="shared" si="14"/>
        <v>0</v>
      </c>
      <c r="BG17">
        <f t="shared" si="15"/>
        <v>0</v>
      </c>
      <c r="BH17">
        <f t="shared" si="16"/>
        <v>0</v>
      </c>
      <c r="BI17">
        <f t="shared" si="17"/>
        <v>0</v>
      </c>
      <c r="BJ17">
        <f t="shared" si="18"/>
        <v>0</v>
      </c>
      <c r="BK17">
        <f t="shared" si="19"/>
        <v>0</v>
      </c>
      <c r="BL17">
        <f t="shared" si="20"/>
        <v>0</v>
      </c>
      <c r="BM17">
        <f t="shared" si="21"/>
        <v>0</v>
      </c>
      <c r="BN17"/>
      <c r="BO17">
        <v>20</v>
      </c>
      <c r="BP17">
        <v>0</v>
      </c>
      <c r="BQ17">
        <v>0</v>
      </c>
      <c r="BR17">
        <v>0</v>
      </c>
      <c r="BS17">
        <v>0</v>
      </c>
      <c r="BT17">
        <v>20</v>
      </c>
      <c r="BU17">
        <v>0</v>
      </c>
      <c r="BV17">
        <v>0</v>
      </c>
      <c r="BW17">
        <v>0</v>
      </c>
      <c r="BX17">
        <v>0</v>
      </c>
      <c r="BY17"/>
      <c r="BZ17">
        <v>20</v>
      </c>
      <c r="CA17">
        <v>0</v>
      </c>
      <c r="CB17">
        <v>0</v>
      </c>
      <c r="CC17">
        <v>20</v>
      </c>
      <c r="CD17">
        <v>0</v>
      </c>
      <c r="CE17">
        <v>0</v>
      </c>
      <c r="CF17">
        <v>20</v>
      </c>
      <c r="CG17">
        <v>0</v>
      </c>
      <c r="CH17">
        <v>0</v>
      </c>
      <c r="CI17">
        <v>20</v>
      </c>
      <c r="CJ17">
        <v>0</v>
      </c>
      <c r="CK17">
        <v>0</v>
      </c>
      <c r="CL17"/>
      <c r="CM17">
        <v>20</v>
      </c>
      <c r="CN17">
        <v>0</v>
      </c>
      <c r="CO17">
        <v>0</v>
      </c>
      <c r="CP17">
        <v>20</v>
      </c>
      <c r="CQ17">
        <v>0</v>
      </c>
      <c r="CR17">
        <v>0</v>
      </c>
      <c r="CS17">
        <v>20</v>
      </c>
      <c r="CT17">
        <v>0</v>
      </c>
      <c r="CU17">
        <v>0</v>
      </c>
      <c r="CV17">
        <v>20</v>
      </c>
      <c r="CW17">
        <v>0</v>
      </c>
      <c r="CX17">
        <v>0</v>
      </c>
    </row>
    <row r="18" spans="1:102" ht="15">
      <c r="A18" s="244">
        <v>16</v>
      </c>
      <c r="B18" s="49" t="s">
        <v>822</v>
      </c>
      <c r="C18" s="49" t="s">
        <v>92</v>
      </c>
      <c r="D18" s="49" t="s">
        <v>756</v>
      </c>
      <c r="E18" s="49" t="s">
        <v>757</v>
      </c>
      <c r="F18" s="49" t="s">
        <v>758</v>
      </c>
      <c r="G18" s="245" t="s">
        <v>759</v>
      </c>
      <c r="H18" s="49" t="s">
        <v>760</v>
      </c>
      <c r="I18" s="49" t="s">
        <v>761</v>
      </c>
      <c r="J18" s="49">
        <v>6.4615384615384617</v>
      </c>
      <c r="K18" s="49">
        <v>6.8461538461538458</v>
      </c>
      <c r="L18" s="49">
        <v>5.384615384615385</v>
      </c>
      <c r="M18" s="49">
        <v>6.416666666666667</v>
      </c>
      <c r="N18" s="49">
        <v>6.615384615384615</v>
      </c>
      <c r="O18" s="49">
        <v>6.4615384615384617</v>
      </c>
      <c r="P18" s="49">
        <v>4.4615384615384617</v>
      </c>
      <c r="Q18" s="49">
        <v>5.2307692307692308</v>
      </c>
      <c r="S18" s="49">
        <f t="shared" si="22"/>
        <v>6.6538461538461533</v>
      </c>
      <c r="T18" s="49">
        <f t="shared" si="23"/>
        <v>5.9006410256410255</v>
      </c>
      <c r="U18" s="57">
        <f t="shared" si="24"/>
        <v>0.75320512820512775</v>
      </c>
      <c r="V18" s="49">
        <f t="shared" si="25"/>
        <v>6.5384615384615383</v>
      </c>
      <c r="W18" s="49">
        <f t="shared" si="26"/>
        <v>4.8461538461538467</v>
      </c>
      <c r="X18" s="49">
        <f t="shared" si="27"/>
        <v>1.6923076923076916</v>
      </c>
      <c r="Y18" s="241"/>
      <c r="Z18" s="49">
        <v>5.583333333333333</v>
      </c>
      <c r="AA18" s="49">
        <v>5.333333333333333</v>
      </c>
      <c r="AB18" s="49">
        <v>4.583333333333333</v>
      </c>
      <c r="AC18" s="49">
        <v>4.333333333333333</v>
      </c>
      <c r="AE18" s="49">
        <f t="shared" si="28"/>
        <v>5.458333333333333</v>
      </c>
      <c r="AF18" s="49">
        <f t="shared" si="29"/>
        <v>4.458333333333333</v>
      </c>
      <c r="AG18" s="49">
        <f t="shared" si="30"/>
        <v>1</v>
      </c>
      <c r="AH18" s="241"/>
      <c r="AI18" s="243">
        <f t="shared" si="0"/>
        <v>0</v>
      </c>
      <c r="AJ18" s="49">
        <f t="shared" si="0"/>
        <v>0</v>
      </c>
      <c r="AK18" s="49">
        <f t="shared" si="1"/>
        <v>0</v>
      </c>
      <c r="AL18" s="49">
        <f t="shared" si="2"/>
        <v>0</v>
      </c>
      <c r="AM18" s="49">
        <f t="shared" si="2"/>
        <v>0</v>
      </c>
      <c r="AN18" s="49">
        <f t="shared" si="3"/>
        <v>0</v>
      </c>
      <c r="AO18" s="49">
        <f t="shared" si="4"/>
        <v>0</v>
      </c>
      <c r="AP18" s="49">
        <f t="shared" si="5"/>
        <v>0</v>
      </c>
      <c r="AQ18" s="49">
        <f t="shared" si="5"/>
        <v>0</v>
      </c>
      <c r="AR18" s="49">
        <f t="shared" si="5"/>
        <v>0</v>
      </c>
      <c r="AS18" s="49">
        <f t="shared" si="5"/>
        <v>0</v>
      </c>
      <c r="AT18" s="49">
        <f t="shared" si="6"/>
        <v>0</v>
      </c>
      <c r="AU18" s="49">
        <f t="shared" si="7"/>
        <v>0</v>
      </c>
      <c r="AV18" s="49">
        <f t="shared" si="7"/>
        <v>0</v>
      </c>
      <c r="AW18" s="49">
        <f t="shared" si="7"/>
        <v>0</v>
      </c>
      <c r="AX18" s="49">
        <f t="shared" si="7"/>
        <v>0</v>
      </c>
      <c r="AY18" s="49">
        <f t="shared" si="8"/>
        <v>0</v>
      </c>
      <c r="AZ18" s="49">
        <f t="shared" si="9"/>
        <v>0</v>
      </c>
      <c r="BB18">
        <f t="shared" si="31"/>
        <v>0</v>
      </c>
      <c r="BC18">
        <f t="shared" si="32"/>
        <v>0</v>
      </c>
      <c r="BD18">
        <f t="shared" si="12"/>
        <v>0</v>
      </c>
      <c r="BE18">
        <f t="shared" si="13"/>
        <v>0</v>
      </c>
      <c r="BF18">
        <f t="shared" si="14"/>
        <v>0</v>
      </c>
      <c r="BG18">
        <f t="shared" si="15"/>
        <v>0</v>
      </c>
      <c r="BH18">
        <f t="shared" si="16"/>
        <v>0</v>
      </c>
      <c r="BI18">
        <f t="shared" si="17"/>
        <v>0</v>
      </c>
      <c r="BJ18">
        <f t="shared" si="18"/>
        <v>0</v>
      </c>
      <c r="BK18">
        <f t="shared" si="19"/>
        <v>0</v>
      </c>
      <c r="BL18">
        <f t="shared" si="20"/>
        <v>0</v>
      </c>
      <c r="BM18">
        <f t="shared" si="21"/>
        <v>0</v>
      </c>
      <c r="BN18"/>
      <c r="BO18">
        <v>20</v>
      </c>
      <c r="BP18">
        <v>0</v>
      </c>
      <c r="BQ18">
        <v>0</v>
      </c>
      <c r="BR18">
        <v>0</v>
      </c>
      <c r="BS18">
        <v>0</v>
      </c>
      <c r="BT18">
        <v>20</v>
      </c>
      <c r="BU18">
        <v>0</v>
      </c>
      <c r="BV18">
        <v>0</v>
      </c>
      <c r="BW18">
        <v>0</v>
      </c>
      <c r="BX18">
        <v>0</v>
      </c>
      <c r="BY18"/>
      <c r="BZ18">
        <v>20</v>
      </c>
      <c r="CA18">
        <v>0</v>
      </c>
      <c r="CB18">
        <v>0</v>
      </c>
      <c r="CC18">
        <v>20</v>
      </c>
      <c r="CD18">
        <v>0</v>
      </c>
      <c r="CE18">
        <v>0</v>
      </c>
      <c r="CF18">
        <v>20</v>
      </c>
      <c r="CG18">
        <v>0</v>
      </c>
      <c r="CH18">
        <v>0</v>
      </c>
      <c r="CI18">
        <v>20</v>
      </c>
      <c r="CJ18">
        <v>0</v>
      </c>
      <c r="CK18">
        <v>0</v>
      </c>
      <c r="CL18"/>
      <c r="CM18">
        <v>20</v>
      </c>
      <c r="CN18">
        <v>0</v>
      </c>
      <c r="CO18">
        <v>0</v>
      </c>
      <c r="CP18">
        <v>20</v>
      </c>
      <c r="CQ18">
        <v>0</v>
      </c>
      <c r="CR18">
        <v>0</v>
      </c>
      <c r="CS18">
        <v>20</v>
      </c>
      <c r="CT18">
        <v>0</v>
      </c>
      <c r="CU18">
        <v>0</v>
      </c>
      <c r="CV18">
        <v>20</v>
      </c>
      <c r="CW18">
        <v>0</v>
      </c>
      <c r="CX18">
        <v>0</v>
      </c>
    </row>
    <row r="19" spans="1:102" ht="15">
      <c r="A19" s="244">
        <v>17</v>
      </c>
      <c r="B19" s="49" t="s">
        <v>823</v>
      </c>
      <c r="C19" s="49" t="s">
        <v>92</v>
      </c>
      <c r="D19" s="49" t="s">
        <v>762</v>
      </c>
      <c r="E19" s="49" t="s">
        <v>763</v>
      </c>
      <c r="F19" s="49" t="s">
        <v>764</v>
      </c>
      <c r="G19" s="245" t="s">
        <v>765</v>
      </c>
      <c r="H19" s="49" t="s">
        <v>766</v>
      </c>
      <c r="I19" s="49" t="s">
        <v>767</v>
      </c>
      <c r="J19" s="49">
        <v>7.384615384615385</v>
      </c>
      <c r="K19" s="49">
        <v>7.5384615384615383</v>
      </c>
      <c r="L19" s="49">
        <v>7.1538461538461542</v>
      </c>
      <c r="M19" s="49">
        <v>7.2307692307692308</v>
      </c>
      <c r="N19" s="49">
        <v>7.4615384615384617</v>
      </c>
      <c r="O19" s="49">
        <v>7.4615384615384617</v>
      </c>
      <c r="P19" s="49">
        <v>7.2307692307692308</v>
      </c>
      <c r="Q19" s="49">
        <v>7.1538461538461542</v>
      </c>
      <c r="S19" s="49">
        <f t="shared" si="22"/>
        <v>7.4615384615384617</v>
      </c>
      <c r="T19" s="49">
        <f t="shared" si="23"/>
        <v>7.1923076923076925</v>
      </c>
      <c r="U19" s="57">
        <f t="shared" si="24"/>
        <v>0.26923076923076916</v>
      </c>
      <c r="V19" s="49">
        <f t="shared" si="25"/>
        <v>7.4615384615384617</v>
      </c>
      <c r="W19" s="49">
        <f t="shared" si="26"/>
        <v>7.1923076923076925</v>
      </c>
      <c r="X19" s="49">
        <f t="shared" si="27"/>
        <v>0.26923076923076916</v>
      </c>
      <c r="Y19" s="241"/>
      <c r="Z19" s="49">
        <v>6.416666666666667</v>
      </c>
      <c r="AA19" s="49">
        <v>6.666666666666667</v>
      </c>
      <c r="AB19" s="49">
        <v>5.166666666666667</v>
      </c>
      <c r="AC19" s="49">
        <v>4.583333333333333</v>
      </c>
      <c r="AE19" s="49">
        <f t="shared" si="28"/>
        <v>6.541666666666667</v>
      </c>
      <c r="AF19" s="49">
        <f t="shared" si="29"/>
        <v>4.875</v>
      </c>
      <c r="AG19" s="49">
        <f t="shared" si="30"/>
        <v>1.666666666666667</v>
      </c>
      <c r="AH19" s="241"/>
      <c r="AI19" s="243">
        <f t="shared" si="0"/>
        <v>0.45102681179626242</v>
      </c>
      <c r="AJ19" s="49">
        <f t="shared" si="0"/>
        <v>0</v>
      </c>
      <c r="AK19" s="49">
        <f t="shared" si="1"/>
        <v>0.22551340589813121</v>
      </c>
      <c r="AL19" s="49">
        <f t="shared" si="2"/>
        <v>0</v>
      </c>
      <c r="AM19" s="49">
        <f t="shared" si="2"/>
        <v>0</v>
      </c>
      <c r="AN19" s="49">
        <f t="shared" si="3"/>
        <v>0</v>
      </c>
      <c r="AO19" s="49">
        <f t="shared" si="4"/>
        <v>0.22551340589813121</v>
      </c>
      <c r="AP19" s="49">
        <f t="shared" si="5"/>
        <v>1.266103672779499</v>
      </c>
      <c r="AQ19" s="49">
        <f t="shared" si="5"/>
        <v>0</v>
      </c>
      <c r="AR19" s="49">
        <f t="shared" si="5"/>
        <v>1.1592794807274085</v>
      </c>
      <c r="AS19" s="49">
        <f t="shared" si="5"/>
        <v>0.86321189006954113</v>
      </c>
      <c r="AT19" s="49">
        <f t="shared" si="6"/>
        <v>0.82214876089411226</v>
      </c>
      <c r="AU19" s="49">
        <f t="shared" si="7"/>
        <v>0.55481103298007151</v>
      </c>
      <c r="AV19" s="49">
        <f t="shared" si="7"/>
        <v>0</v>
      </c>
      <c r="AW19" s="49">
        <f t="shared" si="7"/>
        <v>0.31756042929152134</v>
      </c>
      <c r="AX19" s="49">
        <f t="shared" si="7"/>
        <v>0.31756042929152134</v>
      </c>
      <c r="AY19" s="49">
        <f t="shared" si="8"/>
        <v>0.29748297289077852</v>
      </c>
      <c r="AZ19" s="49">
        <f t="shared" si="9"/>
        <v>0.52466578800333374</v>
      </c>
      <c r="BB19">
        <f t="shared" si="31"/>
        <v>5</v>
      </c>
      <c r="BC19">
        <f t="shared" si="32"/>
        <v>0</v>
      </c>
      <c r="BD19">
        <f t="shared" si="12"/>
        <v>0</v>
      </c>
      <c r="BE19">
        <f t="shared" si="13"/>
        <v>0</v>
      </c>
      <c r="BF19">
        <f t="shared" si="14"/>
        <v>35</v>
      </c>
      <c r="BG19">
        <f t="shared" si="15"/>
        <v>0</v>
      </c>
      <c r="BH19">
        <f t="shared" si="16"/>
        <v>30</v>
      </c>
      <c r="BI19">
        <f t="shared" si="17"/>
        <v>17.5</v>
      </c>
      <c r="BJ19">
        <f t="shared" si="18"/>
        <v>7.5</v>
      </c>
      <c r="BK19">
        <f t="shared" si="19"/>
        <v>0</v>
      </c>
      <c r="BL19">
        <f t="shared" si="20"/>
        <v>2.5</v>
      </c>
      <c r="BM19">
        <f t="shared" si="21"/>
        <v>2.5</v>
      </c>
      <c r="BN19"/>
      <c r="BO19">
        <v>20</v>
      </c>
      <c r="BP19">
        <v>1</v>
      </c>
      <c r="BQ19">
        <v>0</v>
      </c>
      <c r="BR19">
        <v>0</v>
      </c>
      <c r="BS19">
        <v>0</v>
      </c>
      <c r="BT19">
        <v>20</v>
      </c>
      <c r="BU19">
        <v>1</v>
      </c>
      <c r="BV19">
        <v>0</v>
      </c>
      <c r="BW19">
        <v>0</v>
      </c>
      <c r="BX19">
        <v>0</v>
      </c>
      <c r="BY19"/>
      <c r="BZ19">
        <v>20</v>
      </c>
      <c r="CA19">
        <v>13</v>
      </c>
      <c r="CB19">
        <v>0</v>
      </c>
      <c r="CC19">
        <v>20</v>
      </c>
      <c r="CD19">
        <v>1</v>
      </c>
      <c r="CE19">
        <v>0</v>
      </c>
      <c r="CF19">
        <v>20</v>
      </c>
      <c r="CG19">
        <v>11</v>
      </c>
      <c r="CH19">
        <v>5</v>
      </c>
      <c r="CI19">
        <v>20</v>
      </c>
      <c r="CJ19">
        <v>1</v>
      </c>
      <c r="CK19">
        <v>2</v>
      </c>
      <c r="CL19"/>
      <c r="CM19">
        <v>20</v>
      </c>
      <c r="CN19">
        <v>2</v>
      </c>
      <c r="CO19">
        <v>0</v>
      </c>
      <c r="CP19">
        <v>20</v>
      </c>
      <c r="CQ19">
        <v>1</v>
      </c>
      <c r="CR19">
        <v>0</v>
      </c>
      <c r="CS19">
        <v>20</v>
      </c>
      <c r="CT19">
        <v>1</v>
      </c>
      <c r="CU19">
        <v>0</v>
      </c>
      <c r="CV19">
        <v>20</v>
      </c>
      <c r="CW19">
        <v>0</v>
      </c>
      <c r="CX19">
        <v>1</v>
      </c>
    </row>
    <row r="20" spans="1:102" ht="15">
      <c r="A20" s="244">
        <v>18</v>
      </c>
      <c r="B20" s="49" t="s">
        <v>824</v>
      </c>
      <c r="C20" s="49" t="s">
        <v>92</v>
      </c>
      <c r="D20" s="49" t="s">
        <v>768</v>
      </c>
      <c r="E20" s="49" t="s">
        <v>769</v>
      </c>
      <c r="F20" s="49" t="s">
        <v>770</v>
      </c>
      <c r="G20" s="245" t="s">
        <v>771</v>
      </c>
      <c r="H20" s="49" t="s">
        <v>772</v>
      </c>
      <c r="I20" s="49" t="s">
        <v>773</v>
      </c>
      <c r="J20" s="49">
        <v>7</v>
      </c>
      <c r="K20" s="49">
        <v>6.8461538461538458</v>
      </c>
      <c r="L20" s="49">
        <v>5.7692307692307692</v>
      </c>
      <c r="M20" s="49">
        <v>6.5384615384615383</v>
      </c>
      <c r="N20" s="49">
        <v>7.1538461538461542</v>
      </c>
      <c r="O20" s="49">
        <v>7.5384615384615383</v>
      </c>
      <c r="P20" s="49">
        <v>5.5384615384615383</v>
      </c>
      <c r="Q20" s="49">
        <v>5.3076923076923075</v>
      </c>
      <c r="S20" s="49">
        <f t="shared" si="22"/>
        <v>6.9230769230769234</v>
      </c>
      <c r="T20" s="49">
        <f t="shared" si="23"/>
        <v>6.1538461538461533</v>
      </c>
      <c r="U20" s="57">
        <f t="shared" si="24"/>
        <v>0.76923076923077005</v>
      </c>
      <c r="V20" s="49">
        <f t="shared" si="25"/>
        <v>7.3461538461538467</v>
      </c>
      <c r="W20" s="49">
        <f t="shared" si="26"/>
        <v>5.4230769230769234</v>
      </c>
      <c r="X20" s="49">
        <f t="shared" si="27"/>
        <v>1.9230769230769234</v>
      </c>
      <c r="Y20" s="241"/>
      <c r="Z20" s="49">
        <v>6.333333333333333</v>
      </c>
      <c r="AA20" s="49">
        <v>6</v>
      </c>
      <c r="AB20" s="49">
        <v>3.8333333333333335</v>
      </c>
      <c r="AC20" s="49">
        <v>3.6666666666666665</v>
      </c>
      <c r="AE20" s="49">
        <f t="shared" si="28"/>
        <v>6.1666666666666661</v>
      </c>
      <c r="AF20" s="49">
        <f t="shared" si="29"/>
        <v>3.75</v>
      </c>
      <c r="AG20" s="49">
        <f t="shared" si="30"/>
        <v>2.4166666666666661</v>
      </c>
      <c r="AH20" s="241"/>
      <c r="AI20" s="243">
        <f t="shared" si="0"/>
        <v>0</v>
      </c>
      <c r="AJ20" s="49">
        <f t="shared" si="0"/>
        <v>0</v>
      </c>
      <c r="AK20" s="49">
        <f t="shared" si="1"/>
        <v>0</v>
      </c>
      <c r="AL20" s="49">
        <f t="shared" si="2"/>
        <v>0</v>
      </c>
      <c r="AM20" s="49">
        <f t="shared" si="2"/>
        <v>0</v>
      </c>
      <c r="AN20" s="49">
        <f t="shared" si="3"/>
        <v>0</v>
      </c>
      <c r="AO20" s="49">
        <f t="shared" si="4"/>
        <v>0</v>
      </c>
      <c r="AP20" s="49">
        <f t="shared" si="5"/>
        <v>0.45102681179626242</v>
      </c>
      <c r="AQ20" s="49">
        <f t="shared" si="5"/>
        <v>0</v>
      </c>
      <c r="AR20" s="49">
        <f t="shared" si="5"/>
        <v>0.92729521800161219</v>
      </c>
      <c r="AS20" s="49">
        <f t="shared" si="5"/>
        <v>0</v>
      </c>
      <c r="AT20" s="49">
        <f t="shared" si="6"/>
        <v>0.34458050744946866</v>
      </c>
      <c r="AU20" s="49">
        <f t="shared" si="7"/>
        <v>0</v>
      </c>
      <c r="AV20" s="49">
        <f t="shared" si="7"/>
        <v>0</v>
      </c>
      <c r="AW20" s="49">
        <f t="shared" si="7"/>
        <v>0</v>
      </c>
      <c r="AX20" s="49">
        <f t="shared" si="7"/>
        <v>0</v>
      </c>
      <c r="AY20" s="49">
        <f t="shared" si="8"/>
        <v>0</v>
      </c>
      <c r="AZ20" s="49">
        <f t="shared" si="9"/>
        <v>0.34458050744946866</v>
      </c>
      <c r="BB20">
        <f t="shared" si="31"/>
        <v>0</v>
      </c>
      <c r="BC20">
        <f t="shared" si="32"/>
        <v>0</v>
      </c>
      <c r="BD20">
        <f t="shared" si="12"/>
        <v>0</v>
      </c>
      <c r="BE20">
        <f t="shared" si="13"/>
        <v>0</v>
      </c>
      <c r="BF20">
        <f t="shared" si="14"/>
        <v>5</v>
      </c>
      <c r="BG20">
        <f t="shared" si="15"/>
        <v>0</v>
      </c>
      <c r="BH20">
        <f t="shared" si="16"/>
        <v>20</v>
      </c>
      <c r="BI20">
        <f t="shared" si="17"/>
        <v>0</v>
      </c>
      <c r="BJ20">
        <f t="shared" si="18"/>
        <v>0</v>
      </c>
      <c r="BK20">
        <f t="shared" si="19"/>
        <v>0</v>
      </c>
      <c r="BL20">
        <f t="shared" si="20"/>
        <v>0</v>
      </c>
      <c r="BM20">
        <f t="shared" si="21"/>
        <v>0</v>
      </c>
      <c r="BN20"/>
      <c r="BO20">
        <v>20</v>
      </c>
      <c r="BP20">
        <v>0</v>
      </c>
      <c r="BQ20">
        <v>0</v>
      </c>
      <c r="BR20">
        <v>0</v>
      </c>
      <c r="BS20">
        <v>0</v>
      </c>
      <c r="BT20">
        <v>20</v>
      </c>
      <c r="BU20">
        <v>0</v>
      </c>
      <c r="BV20">
        <v>0</v>
      </c>
      <c r="BW20">
        <v>0</v>
      </c>
      <c r="BX20">
        <v>0</v>
      </c>
      <c r="BY20"/>
      <c r="BZ20">
        <v>20</v>
      </c>
      <c r="CA20">
        <v>2</v>
      </c>
      <c r="CB20">
        <v>0</v>
      </c>
      <c r="CC20">
        <v>20</v>
      </c>
      <c r="CD20">
        <v>0</v>
      </c>
      <c r="CE20">
        <v>0</v>
      </c>
      <c r="CF20">
        <v>20</v>
      </c>
      <c r="CG20">
        <v>5</v>
      </c>
      <c r="CH20">
        <v>0</v>
      </c>
      <c r="CI20">
        <v>20</v>
      </c>
      <c r="CJ20">
        <v>3</v>
      </c>
      <c r="CK20">
        <v>0</v>
      </c>
      <c r="CL20"/>
      <c r="CM20">
        <v>20</v>
      </c>
      <c r="CN20">
        <v>0</v>
      </c>
      <c r="CO20">
        <v>0</v>
      </c>
      <c r="CP20">
        <v>20</v>
      </c>
      <c r="CQ20">
        <v>0</v>
      </c>
      <c r="CR20">
        <v>0</v>
      </c>
      <c r="CS20">
        <v>20</v>
      </c>
      <c r="CT20">
        <v>0</v>
      </c>
      <c r="CU20">
        <v>0</v>
      </c>
      <c r="CV20">
        <v>20</v>
      </c>
      <c r="CW20">
        <v>0</v>
      </c>
      <c r="CX20">
        <v>0</v>
      </c>
    </row>
    <row r="21" spans="1:102" ht="15">
      <c r="A21" s="244">
        <v>19</v>
      </c>
      <c r="B21" s="49" t="s">
        <v>825</v>
      </c>
      <c r="C21" s="49" t="s">
        <v>92</v>
      </c>
      <c r="D21" s="49" t="s">
        <v>774</v>
      </c>
      <c r="E21" s="49" t="s">
        <v>775</v>
      </c>
      <c r="F21" s="49" t="s">
        <v>776</v>
      </c>
      <c r="G21" s="245" t="s">
        <v>777</v>
      </c>
      <c r="H21" s="49" t="s">
        <v>778</v>
      </c>
      <c r="I21" s="49" t="s">
        <v>779</v>
      </c>
      <c r="J21" s="49">
        <v>4.7692307692307692</v>
      </c>
      <c r="K21" s="49">
        <v>5.384615384615385</v>
      </c>
      <c r="L21" s="49">
        <v>5.3076923076923075</v>
      </c>
      <c r="M21" s="49">
        <v>6.4615384615384617</v>
      </c>
      <c r="N21" s="49">
        <v>5.3076923076923075</v>
      </c>
      <c r="O21" s="49">
        <v>5</v>
      </c>
      <c r="P21" s="49">
        <v>5.5384615384615383</v>
      </c>
      <c r="Q21" s="49">
        <v>5</v>
      </c>
      <c r="S21" s="49">
        <f t="shared" si="22"/>
        <v>5.0769230769230766</v>
      </c>
      <c r="T21" s="49">
        <f t="shared" si="23"/>
        <v>5.884615384615385</v>
      </c>
      <c r="U21" s="57">
        <f t="shared" si="24"/>
        <v>-0.80769230769230838</v>
      </c>
      <c r="V21" s="49">
        <f t="shared" si="25"/>
        <v>5.1538461538461533</v>
      </c>
      <c r="W21" s="49">
        <f t="shared" si="26"/>
        <v>5.2692307692307692</v>
      </c>
      <c r="X21" s="49">
        <f t="shared" si="27"/>
        <v>-0.11538461538461586</v>
      </c>
      <c r="Y21" s="241"/>
      <c r="Z21" s="49">
        <v>4.25</v>
      </c>
      <c r="AA21" s="49">
        <v>4.833333333333333</v>
      </c>
      <c r="AB21" s="49">
        <v>3.75</v>
      </c>
      <c r="AC21" s="49">
        <v>3.5833333333333335</v>
      </c>
      <c r="AE21" s="49">
        <f t="shared" si="28"/>
        <v>4.5416666666666661</v>
      </c>
      <c r="AF21" s="49">
        <f t="shared" si="29"/>
        <v>3.666666666666667</v>
      </c>
      <c r="AG21" s="49">
        <f t="shared" si="30"/>
        <v>0.87499999999999911</v>
      </c>
      <c r="AH21" s="241"/>
      <c r="AI21" s="243">
        <f t="shared" si="0"/>
        <v>0</v>
      </c>
      <c r="AJ21" s="49">
        <f t="shared" si="0"/>
        <v>0</v>
      </c>
      <c r="AK21" s="49">
        <f t="shared" si="1"/>
        <v>0</v>
      </c>
      <c r="AL21" s="49">
        <f t="shared" si="2"/>
        <v>0</v>
      </c>
      <c r="AM21" s="49">
        <f t="shared" si="2"/>
        <v>0</v>
      </c>
      <c r="AN21" s="49">
        <f t="shared" si="3"/>
        <v>0</v>
      </c>
      <c r="AO21" s="49">
        <f t="shared" si="4"/>
        <v>0</v>
      </c>
      <c r="AP21" s="49">
        <f t="shared" si="5"/>
        <v>0</v>
      </c>
      <c r="AQ21" s="49">
        <f t="shared" si="5"/>
        <v>0</v>
      </c>
      <c r="AR21" s="49">
        <f t="shared" si="5"/>
        <v>0</v>
      </c>
      <c r="AS21" s="49">
        <f t="shared" si="5"/>
        <v>0</v>
      </c>
      <c r="AT21" s="49">
        <f t="shared" si="6"/>
        <v>0</v>
      </c>
      <c r="AU21" s="49">
        <f t="shared" si="7"/>
        <v>0</v>
      </c>
      <c r="AV21" s="49">
        <f t="shared" si="7"/>
        <v>0</v>
      </c>
      <c r="AW21" s="49">
        <f t="shared" si="7"/>
        <v>0</v>
      </c>
      <c r="AX21" s="49">
        <f t="shared" si="7"/>
        <v>0</v>
      </c>
      <c r="AY21" s="49">
        <f t="shared" si="8"/>
        <v>0</v>
      </c>
      <c r="AZ21" s="49">
        <f t="shared" si="9"/>
        <v>0</v>
      </c>
      <c r="BB21">
        <f t="shared" si="31"/>
        <v>0</v>
      </c>
      <c r="BC21">
        <f t="shared" si="32"/>
        <v>0</v>
      </c>
      <c r="BD21">
        <f t="shared" si="12"/>
        <v>0</v>
      </c>
      <c r="BE21">
        <f t="shared" si="13"/>
        <v>0</v>
      </c>
      <c r="BF21">
        <f t="shared" si="14"/>
        <v>0</v>
      </c>
      <c r="BG21">
        <f t="shared" si="15"/>
        <v>0</v>
      </c>
      <c r="BH21">
        <f t="shared" si="16"/>
        <v>0</v>
      </c>
      <c r="BI21">
        <f t="shared" si="17"/>
        <v>0</v>
      </c>
      <c r="BJ21">
        <f t="shared" si="18"/>
        <v>0</v>
      </c>
      <c r="BK21">
        <f t="shared" si="19"/>
        <v>0</v>
      </c>
      <c r="BL21">
        <f t="shared" si="20"/>
        <v>0</v>
      </c>
      <c r="BM21">
        <f t="shared" si="21"/>
        <v>0</v>
      </c>
      <c r="BN21"/>
      <c r="BO21">
        <v>20</v>
      </c>
      <c r="BP21">
        <v>0</v>
      </c>
      <c r="BQ21">
        <v>0</v>
      </c>
      <c r="BR21">
        <v>0</v>
      </c>
      <c r="BS21">
        <v>0</v>
      </c>
      <c r="BT21">
        <v>20</v>
      </c>
      <c r="BU21">
        <v>0</v>
      </c>
      <c r="BV21">
        <v>0</v>
      </c>
      <c r="BW21">
        <v>0</v>
      </c>
      <c r="BX21">
        <v>0</v>
      </c>
      <c r="BY21"/>
      <c r="BZ21">
        <v>20</v>
      </c>
      <c r="CA21">
        <v>0</v>
      </c>
      <c r="CB21">
        <v>0</v>
      </c>
      <c r="CC21">
        <v>20</v>
      </c>
      <c r="CD21">
        <v>0</v>
      </c>
      <c r="CE21">
        <v>0</v>
      </c>
      <c r="CF21">
        <v>20</v>
      </c>
      <c r="CG21">
        <v>0</v>
      </c>
      <c r="CH21">
        <v>0</v>
      </c>
      <c r="CI21">
        <v>20</v>
      </c>
      <c r="CJ21">
        <v>0</v>
      </c>
      <c r="CK21">
        <v>0</v>
      </c>
      <c r="CL21"/>
      <c r="CM21">
        <v>20</v>
      </c>
      <c r="CN21">
        <v>0</v>
      </c>
      <c r="CO21">
        <v>0</v>
      </c>
      <c r="CP21">
        <v>20</v>
      </c>
      <c r="CQ21">
        <v>0</v>
      </c>
      <c r="CR21">
        <v>0</v>
      </c>
      <c r="CS21">
        <v>20</v>
      </c>
      <c r="CT21">
        <v>0</v>
      </c>
      <c r="CU21">
        <v>0</v>
      </c>
      <c r="CV21">
        <v>20</v>
      </c>
      <c r="CW21">
        <v>0</v>
      </c>
      <c r="CX21">
        <v>0</v>
      </c>
    </row>
    <row r="22" spans="1:102" ht="15">
      <c r="A22" s="244">
        <v>20</v>
      </c>
      <c r="B22" s="49" t="s">
        <v>826</v>
      </c>
      <c r="C22" s="49" t="s">
        <v>92</v>
      </c>
      <c r="D22" s="49" t="s">
        <v>780</v>
      </c>
      <c r="E22" s="49" t="s">
        <v>781</v>
      </c>
      <c r="F22" s="49" t="s">
        <v>782</v>
      </c>
      <c r="G22" s="245" t="s">
        <v>783</v>
      </c>
      <c r="H22" s="49" t="s">
        <v>784</v>
      </c>
      <c r="I22" s="49" t="s">
        <v>785</v>
      </c>
      <c r="J22" s="49">
        <v>7.3076923076923075</v>
      </c>
      <c r="K22" s="49">
        <v>7.6923076923076925</v>
      </c>
      <c r="L22" s="49">
        <v>6.7692307692307692</v>
      </c>
      <c r="M22" s="49">
        <v>7.7692307692307692</v>
      </c>
      <c r="N22" s="49">
        <v>7.6923076923076925</v>
      </c>
      <c r="O22" s="49">
        <v>7.384615384615385</v>
      </c>
      <c r="P22" s="49">
        <v>7</v>
      </c>
      <c r="Q22" s="49">
        <v>7.0769230769230766</v>
      </c>
      <c r="S22" s="49">
        <f t="shared" si="22"/>
        <v>7.5</v>
      </c>
      <c r="T22" s="49">
        <f t="shared" si="23"/>
        <v>7.2692307692307692</v>
      </c>
      <c r="U22" s="57">
        <f t="shared" si="24"/>
        <v>0.23076923076923084</v>
      </c>
      <c r="V22" s="49">
        <f t="shared" si="25"/>
        <v>7.5384615384615383</v>
      </c>
      <c r="W22" s="49">
        <f t="shared" si="26"/>
        <v>7.0384615384615383</v>
      </c>
      <c r="X22" s="49">
        <f t="shared" si="27"/>
        <v>0.5</v>
      </c>
      <c r="Y22" s="241"/>
      <c r="Z22" s="49">
        <v>5.666666666666667</v>
      </c>
      <c r="AA22" s="49">
        <v>5.5</v>
      </c>
      <c r="AB22" s="49">
        <v>5.083333333333333</v>
      </c>
      <c r="AC22" s="49">
        <v>4.083333333333333</v>
      </c>
      <c r="AE22" s="49">
        <f t="shared" si="28"/>
        <v>5.5833333333333339</v>
      </c>
      <c r="AF22" s="49">
        <f t="shared" si="29"/>
        <v>4.583333333333333</v>
      </c>
      <c r="AG22" s="49">
        <f t="shared" si="30"/>
        <v>1.0000000000000009</v>
      </c>
      <c r="AH22" s="241"/>
      <c r="AI22" s="243">
        <f t="shared" si="0"/>
        <v>0.45102681179626242</v>
      </c>
      <c r="AJ22" s="49">
        <f t="shared" si="0"/>
        <v>0</v>
      </c>
      <c r="AK22" s="49">
        <f t="shared" si="1"/>
        <v>0.22551340589813121</v>
      </c>
      <c r="AL22" s="49">
        <f t="shared" si="2"/>
        <v>0</v>
      </c>
      <c r="AM22" s="49">
        <f t="shared" si="2"/>
        <v>0</v>
      </c>
      <c r="AN22" s="49">
        <f t="shared" si="3"/>
        <v>0</v>
      </c>
      <c r="AO22" s="49">
        <f t="shared" si="4"/>
        <v>0.22551340589813121</v>
      </c>
      <c r="AP22" s="49">
        <f t="shared" si="5"/>
        <v>0.45102681179626242</v>
      </c>
      <c r="AQ22" s="49">
        <f t="shared" si="5"/>
        <v>0</v>
      </c>
      <c r="AR22" s="49">
        <f t="shared" si="5"/>
        <v>0.79539883018414359</v>
      </c>
      <c r="AS22" s="49">
        <f t="shared" si="5"/>
        <v>0</v>
      </c>
      <c r="AT22" s="49">
        <f t="shared" si="6"/>
        <v>0.31160641049510152</v>
      </c>
      <c r="AU22" s="49">
        <f t="shared" si="7"/>
        <v>0.31756042929152134</v>
      </c>
      <c r="AV22" s="49">
        <f t="shared" si="7"/>
        <v>0</v>
      </c>
      <c r="AW22" s="49">
        <f t="shared" si="7"/>
        <v>0.31756042929152134</v>
      </c>
      <c r="AX22" s="49">
        <f t="shared" si="7"/>
        <v>0</v>
      </c>
      <c r="AY22" s="49">
        <f t="shared" si="8"/>
        <v>0.15878021464576067</v>
      </c>
      <c r="AZ22" s="49">
        <f t="shared" si="9"/>
        <v>0.15282619584934085</v>
      </c>
      <c r="BB22">
        <f t="shared" si="31"/>
        <v>5</v>
      </c>
      <c r="BC22">
        <f t="shared" si="32"/>
        <v>0</v>
      </c>
      <c r="BD22">
        <f t="shared" si="12"/>
        <v>0</v>
      </c>
      <c r="BE22">
        <f t="shared" si="13"/>
        <v>0</v>
      </c>
      <c r="BF22">
        <f t="shared" si="14"/>
        <v>5</v>
      </c>
      <c r="BG22">
        <f t="shared" si="15"/>
        <v>0</v>
      </c>
      <c r="BH22">
        <f t="shared" si="16"/>
        <v>15</v>
      </c>
      <c r="BI22">
        <f t="shared" si="17"/>
        <v>0</v>
      </c>
      <c r="BJ22">
        <f t="shared" si="18"/>
        <v>2.5</v>
      </c>
      <c r="BK22">
        <f t="shared" si="19"/>
        <v>0</v>
      </c>
      <c r="BL22">
        <f t="shared" si="20"/>
        <v>2.5</v>
      </c>
      <c r="BM22">
        <f t="shared" si="21"/>
        <v>0</v>
      </c>
      <c r="BN22"/>
      <c r="BO22">
        <v>20</v>
      </c>
      <c r="BP22">
        <v>2</v>
      </c>
      <c r="BQ22">
        <v>0</v>
      </c>
      <c r="BR22">
        <v>0</v>
      </c>
      <c r="BS22">
        <v>0</v>
      </c>
      <c r="BT22">
        <v>20</v>
      </c>
      <c r="BU22">
        <v>0</v>
      </c>
      <c r="BV22">
        <v>0</v>
      </c>
      <c r="BW22">
        <v>0</v>
      </c>
      <c r="BX22">
        <v>0</v>
      </c>
      <c r="BY22"/>
      <c r="BZ22">
        <v>20</v>
      </c>
      <c r="CA22">
        <v>1</v>
      </c>
      <c r="CB22">
        <v>0</v>
      </c>
      <c r="CC22">
        <v>20</v>
      </c>
      <c r="CD22">
        <v>1</v>
      </c>
      <c r="CE22">
        <v>0</v>
      </c>
      <c r="CF22">
        <v>20</v>
      </c>
      <c r="CG22">
        <v>4</v>
      </c>
      <c r="CH22">
        <v>0</v>
      </c>
      <c r="CI22">
        <v>20</v>
      </c>
      <c r="CJ22">
        <v>2</v>
      </c>
      <c r="CK22">
        <v>0</v>
      </c>
      <c r="CL22"/>
      <c r="CM22">
        <v>20</v>
      </c>
      <c r="CN22">
        <v>0</v>
      </c>
      <c r="CO22">
        <v>0</v>
      </c>
      <c r="CP22">
        <v>20</v>
      </c>
      <c r="CQ22">
        <v>1</v>
      </c>
      <c r="CR22">
        <v>0</v>
      </c>
      <c r="CS22">
        <v>20</v>
      </c>
      <c r="CT22">
        <v>1</v>
      </c>
      <c r="CU22">
        <v>0</v>
      </c>
      <c r="CV22">
        <v>20</v>
      </c>
      <c r="CW22">
        <v>0</v>
      </c>
      <c r="CX22">
        <v>0</v>
      </c>
    </row>
    <row r="23" spans="1:102" ht="15">
      <c r="A23" s="244">
        <v>21</v>
      </c>
      <c r="B23" s="49" t="s">
        <v>827</v>
      </c>
      <c r="C23" s="49" t="s">
        <v>92</v>
      </c>
      <c r="D23" s="49" t="s">
        <v>786</v>
      </c>
      <c r="E23" s="49" t="s">
        <v>787</v>
      </c>
      <c r="F23" s="49" t="s">
        <v>788</v>
      </c>
      <c r="G23" s="245" t="s">
        <v>789</v>
      </c>
      <c r="H23" s="49" t="s">
        <v>790</v>
      </c>
      <c r="I23" s="49" t="s">
        <v>791</v>
      </c>
      <c r="J23" s="49">
        <v>4.3076923076923075</v>
      </c>
      <c r="K23" s="49">
        <v>4.75</v>
      </c>
      <c r="L23" s="49">
        <v>4.2307692307692308</v>
      </c>
      <c r="M23" s="49">
        <v>3.5384615384615383</v>
      </c>
      <c r="N23" s="49">
        <v>4.1538461538461542</v>
      </c>
      <c r="O23" s="49">
        <v>5.615384615384615</v>
      </c>
      <c r="P23" s="49">
        <v>3.6153846153846154</v>
      </c>
      <c r="Q23" s="49">
        <v>3.9166666666666665</v>
      </c>
      <c r="S23" s="49">
        <f t="shared" si="22"/>
        <v>4.5288461538461533</v>
      </c>
      <c r="T23" s="49">
        <f t="shared" si="23"/>
        <v>3.8846153846153846</v>
      </c>
      <c r="U23" s="57">
        <f t="shared" si="24"/>
        <v>0.64423076923076872</v>
      </c>
      <c r="V23" s="49">
        <f t="shared" si="25"/>
        <v>4.884615384615385</v>
      </c>
      <c r="W23" s="49">
        <f t="shared" si="26"/>
        <v>3.766025641025641</v>
      </c>
      <c r="X23" s="49">
        <f t="shared" si="27"/>
        <v>1.1185897435897441</v>
      </c>
      <c r="Y23" s="241"/>
      <c r="Z23" s="49">
        <v>5.416666666666667</v>
      </c>
      <c r="AA23" s="49">
        <v>5.166666666666667</v>
      </c>
      <c r="AB23" s="49">
        <v>1.8333333333333333</v>
      </c>
      <c r="AC23" s="49">
        <v>2.6666666666666665</v>
      </c>
      <c r="AE23" s="49">
        <f t="shared" si="28"/>
        <v>5.291666666666667</v>
      </c>
      <c r="AF23" s="49">
        <f t="shared" si="29"/>
        <v>2.25</v>
      </c>
      <c r="AG23" s="49">
        <f t="shared" si="30"/>
        <v>3.041666666666667</v>
      </c>
      <c r="AH23" s="241"/>
      <c r="AI23" s="243">
        <f t="shared" si="0"/>
        <v>0</v>
      </c>
      <c r="AJ23" s="49">
        <f t="shared" si="0"/>
        <v>0</v>
      </c>
      <c r="AK23" s="49">
        <f t="shared" si="1"/>
        <v>0</v>
      </c>
      <c r="AL23" s="49">
        <f t="shared" si="2"/>
        <v>0</v>
      </c>
      <c r="AM23" s="49">
        <f t="shared" si="2"/>
        <v>0</v>
      </c>
      <c r="AN23" s="49">
        <f t="shared" si="3"/>
        <v>0</v>
      </c>
      <c r="AO23" s="49">
        <f t="shared" si="4"/>
        <v>0</v>
      </c>
      <c r="AP23" s="49">
        <f t="shared" si="5"/>
        <v>0</v>
      </c>
      <c r="AQ23" s="49">
        <f t="shared" si="5"/>
        <v>0</v>
      </c>
      <c r="AR23" s="49">
        <f t="shared" si="5"/>
        <v>0</v>
      </c>
      <c r="AS23" s="49">
        <f t="shared" si="5"/>
        <v>0</v>
      </c>
      <c r="AT23" s="49">
        <f t="shared" si="6"/>
        <v>0</v>
      </c>
      <c r="AU23" s="49">
        <f t="shared" si="7"/>
        <v>0</v>
      </c>
      <c r="AV23" s="49">
        <f t="shared" si="7"/>
        <v>0</v>
      </c>
      <c r="AW23" s="49">
        <f t="shared" si="7"/>
        <v>0</v>
      </c>
      <c r="AX23" s="49">
        <f t="shared" si="7"/>
        <v>0</v>
      </c>
      <c r="AY23" s="49">
        <f t="shared" si="8"/>
        <v>0</v>
      </c>
      <c r="AZ23" s="49">
        <f t="shared" si="9"/>
        <v>0</v>
      </c>
      <c r="BB23">
        <f t="shared" si="31"/>
        <v>0</v>
      </c>
      <c r="BC23">
        <f t="shared" si="32"/>
        <v>0</v>
      </c>
      <c r="BD23">
        <f t="shared" si="12"/>
        <v>0</v>
      </c>
      <c r="BE23">
        <f t="shared" si="13"/>
        <v>0</v>
      </c>
      <c r="BF23">
        <f t="shared" si="14"/>
        <v>0</v>
      </c>
      <c r="BG23">
        <f t="shared" si="15"/>
        <v>0</v>
      </c>
      <c r="BH23">
        <f t="shared" si="16"/>
        <v>0</v>
      </c>
      <c r="BI23">
        <f t="shared" si="17"/>
        <v>0</v>
      </c>
      <c r="BJ23">
        <f t="shared" si="18"/>
        <v>0</v>
      </c>
      <c r="BK23">
        <f t="shared" si="19"/>
        <v>0</v>
      </c>
      <c r="BL23">
        <f t="shared" si="20"/>
        <v>0</v>
      </c>
      <c r="BM23">
        <f t="shared" si="21"/>
        <v>0</v>
      </c>
      <c r="BN23"/>
      <c r="BO23">
        <v>20</v>
      </c>
      <c r="BP23">
        <v>0</v>
      </c>
      <c r="BQ23">
        <v>0</v>
      </c>
      <c r="BR23">
        <v>0</v>
      </c>
      <c r="BS23">
        <v>0</v>
      </c>
      <c r="BT23">
        <v>20</v>
      </c>
      <c r="BU23">
        <v>0</v>
      </c>
      <c r="BV23">
        <v>0</v>
      </c>
      <c r="BW23">
        <v>0</v>
      </c>
      <c r="BX23">
        <v>0</v>
      </c>
      <c r="BY23"/>
      <c r="BZ23">
        <v>20</v>
      </c>
      <c r="CA23">
        <v>0</v>
      </c>
      <c r="CB23">
        <v>0</v>
      </c>
      <c r="CC23">
        <v>20</v>
      </c>
      <c r="CD23">
        <v>0</v>
      </c>
      <c r="CE23">
        <v>0</v>
      </c>
      <c r="CF23">
        <v>20</v>
      </c>
      <c r="CG23">
        <v>0</v>
      </c>
      <c r="CH23">
        <v>0</v>
      </c>
      <c r="CI23">
        <v>20</v>
      </c>
      <c r="CJ23">
        <v>0</v>
      </c>
      <c r="CK23">
        <v>0</v>
      </c>
      <c r="CL23"/>
      <c r="CM23">
        <v>20</v>
      </c>
      <c r="CN23">
        <v>0</v>
      </c>
      <c r="CO23">
        <v>0</v>
      </c>
      <c r="CP23">
        <v>20</v>
      </c>
      <c r="CQ23">
        <v>0</v>
      </c>
      <c r="CR23">
        <v>0</v>
      </c>
      <c r="CS23">
        <v>20</v>
      </c>
      <c r="CT23">
        <v>0</v>
      </c>
      <c r="CU23">
        <v>0</v>
      </c>
      <c r="CV23">
        <v>20</v>
      </c>
      <c r="CW23">
        <v>0</v>
      </c>
      <c r="CX23">
        <v>0</v>
      </c>
    </row>
    <row r="24" spans="1:102" ht="15">
      <c r="A24" s="244">
        <v>22</v>
      </c>
      <c r="B24" s="49" t="s">
        <v>828</v>
      </c>
      <c r="C24" s="49" t="s">
        <v>92</v>
      </c>
      <c r="D24" s="49" t="s">
        <v>792</v>
      </c>
      <c r="E24" s="49" t="s">
        <v>793</v>
      </c>
      <c r="F24" s="49" t="s">
        <v>794</v>
      </c>
      <c r="G24" s="245" t="s">
        <v>795</v>
      </c>
      <c r="H24" s="49" t="s">
        <v>796</v>
      </c>
      <c r="I24" s="49" t="s">
        <v>797</v>
      </c>
      <c r="J24" s="49">
        <v>6.0769230769230766</v>
      </c>
      <c r="K24" s="49">
        <v>5.2307692307692308</v>
      </c>
      <c r="L24" s="49">
        <v>5.8461538461538458</v>
      </c>
      <c r="M24" s="49">
        <v>6.615384615384615</v>
      </c>
      <c r="N24" s="49">
        <v>5</v>
      </c>
      <c r="O24" s="49">
        <v>5.3076923076923075</v>
      </c>
      <c r="P24" s="49">
        <v>5.8461538461538458</v>
      </c>
      <c r="Q24" s="49">
        <v>6.8461538461538458</v>
      </c>
      <c r="S24" s="49">
        <f t="shared" si="22"/>
        <v>5.6538461538461533</v>
      </c>
      <c r="T24" s="49">
        <f t="shared" si="23"/>
        <v>6.2307692307692299</v>
      </c>
      <c r="U24" s="57">
        <f t="shared" si="24"/>
        <v>-0.57692307692307665</v>
      </c>
      <c r="V24" s="49">
        <f t="shared" si="25"/>
        <v>5.1538461538461533</v>
      </c>
      <c r="W24" s="49">
        <f t="shared" si="26"/>
        <v>6.3461538461538458</v>
      </c>
      <c r="X24" s="49">
        <f t="shared" si="27"/>
        <v>-1.1923076923076925</v>
      </c>
      <c r="Y24" s="241"/>
      <c r="Z24" s="49">
        <v>5.25</v>
      </c>
      <c r="AA24" s="49">
        <v>5.25</v>
      </c>
      <c r="AB24" s="49">
        <v>4.166666666666667</v>
      </c>
      <c r="AC24" s="49">
        <v>4.25</v>
      </c>
      <c r="AE24" s="49">
        <f t="shared" si="28"/>
        <v>5.25</v>
      </c>
      <c r="AF24" s="49">
        <f t="shared" si="29"/>
        <v>4.2083333333333339</v>
      </c>
      <c r="AG24" s="49">
        <f t="shared" si="30"/>
        <v>1.0416666666666661</v>
      </c>
      <c r="AH24" s="241"/>
      <c r="AI24" s="243">
        <f t="shared" si="0"/>
        <v>0</v>
      </c>
      <c r="AJ24" s="49">
        <f t="shared" si="0"/>
        <v>0</v>
      </c>
      <c r="AK24" s="49">
        <f t="shared" si="1"/>
        <v>0</v>
      </c>
      <c r="AL24" s="49">
        <f t="shared" si="2"/>
        <v>0</v>
      </c>
      <c r="AM24" s="49">
        <f t="shared" si="2"/>
        <v>0</v>
      </c>
      <c r="AN24" s="49">
        <f t="shared" si="3"/>
        <v>0</v>
      </c>
      <c r="AO24" s="49">
        <f t="shared" si="4"/>
        <v>0</v>
      </c>
      <c r="AP24" s="49">
        <f t="shared" si="5"/>
        <v>0.31756042929152134</v>
      </c>
      <c r="AQ24" s="49">
        <f t="shared" si="5"/>
        <v>0</v>
      </c>
      <c r="AR24" s="49">
        <f t="shared" si="5"/>
        <v>0.31756042929152134</v>
      </c>
      <c r="AS24" s="49">
        <f t="shared" si="5"/>
        <v>0</v>
      </c>
      <c r="AT24" s="49">
        <f t="shared" si="6"/>
        <v>0.15878021464576067</v>
      </c>
      <c r="AU24" s="49">
        <f t="shared" si="7"/>
        <v>0</v>
      </c>
      <c r="AV24" s="49">
        <f t="shared" si="7"/>
        <v>0</v>
      </c>
      <c r="AW24" s="49">
        <f t="shared" si="7"/>
        <v>0</v>
      </c>
      <c r="AX24" s="49">
        <f t="shared" si="7"/>
        <v>0</v>
      </c>
      <c r="AY24" s="49">
        <f t="shared" si="8"/>
        <v>0</v>
      </c>
      <c r="AZ24" s="49">
        <f t="shared" si="9"/>
        <v>0.15878021464576067</v>
      </c>
      <c r="BB24">
        <f t="shared" si="31"/>
        <v>0</v>
      </c>
      <c r="BC24">
        <f t="shared" si="32"/>
        <v>0</v>
      </c>
      <c r="BD24">
        <f t="shared" si="12"/>
        <v>0</v>
      </c>
      <c r="BE24">
        <f t="shared" si="13"/>
        <v>0</v>
      </c>
      <c r="BF24">
        <f t="shared" si="14"/>
        <v>2.5</v>
      </c>
      <c r="BG24">
        <f t="shared" si="15"/>
        <v>0</v>
      </c>
      <c r="BH24">
        <f t="shared" si="16"/>
        <v>2.5</v>
      </c>
      <c r="BI24">
        <f t="shared" si="17"/>
        <v>0</v>
      </c>
      <c r="BJ24">
        <f t="shared" si="18"/>
        <v>0</v>
      </c>
      <c r="BK24">
        <f t="shared" si="19"/>
        <v>0</v>
      </c>
      <c r="BL24">
        <f t="shared" si="20"/>
        <v>0</v>
      </c>
      <c r="BM24">
        <f t="shared" si="21"/>
        <v>0</v>
      </c>
      <c r="BN24"/>
      <c r="BO24">
        <v>20</v>
      </c>
      <c r="BP24">
        <v>0</v>
      </c>
      <c r="BQ24">
        <v>0</v>
      </c>
      <c r="BR24">
        <v>0</v>
      </c>
      <c r="BS24">
        <v>0</v>
      </c>
      <c r="BT24">
        <v>20</v>
      </c>
      <c r="BU24">
        <v>0</v>
      </c>
      <c r="BV24">
        <v>0</v>
      </c>
      <c r="BW24">
        <v>0</v>
      </c>
      <c r="BX24">
        <v>0</v>
      </c>
      <c r="BY24"/>
      <c r="BZ24">
        <v>20</v>
      </c>
      <c r="CA24">
        <v>0</v>
      </c>
      <c r="CB24">
        <v>0</v>
      </c>
      <c r="CC24">
        <v>20</v>
      </c>
      <c r="CD24">
        <v>1</v>
      </c>
      <c r="CE24">
        <v>0</v>
      </c>
      <c r="CF24">
        <v>20</v>
      </c>
      <c r="CG24">
        <v>0</v>
      </c>
      <c r="CH24">
        <v>0</v>
      </c>
      <c r="CI24">
        <v>20</v>
      </c>
      <c r="CJ24">
        <v>1</v>
      </c>
      <c r="CK24">
        <v>0</v>
      </c>
      <c r="CL24"/>
      <c r="CM24">
        <v>20</v>
      </c>
      <c r="CN24">
        <v>0</v>
      </c>
      <c r="CO24">
        <v>0</v>
      </c>
      <c r="CP24">
        <v>20</v>
      </c>
      <c r="CQ24">
        <v>0</v>
      </c>
      <c r="CR24">
        <v>0</v>
      </c>
      <c r="CS24">
        <v>20</v>
      </c>
      <c r="CT24">
        <v>0</v>
      </c>
      <c r="CU24">
        <v>0</v>
      </c>
      <c r="CV24">
        <v>20</v>
      </c>
      <c r="CW24">
        <v>0</v>
      </c>
      <c r="CX24">
        <v>0</v>
      </c>
    </row>
    <row r="25" spans="1:102" ht="15">
      <c r="A25" s="244">
        <v>23</v>
      </c>
      <c r="B25" s="49" t="s">
        <v>829</v>
      </c>
      <c r="C25" s="49" t="s">
        <v>92</v>
      </c>
      <c r="D25" s="49" t="s">
        <v>574</v>
      </c>
      <c r="E25" s="49" t="s">
        <v>798</v>
      </c>
      <c r="F25" s="49" t="s">
        <v>799</v>
      </c>
      <c r="G25" s="245" t="s">
        <v>800</v>
      </c>
      <c r="H25" s="49" t="s">
        <v>801</v>
      </c>
      <c r="I25" s="49" t="s">
        <v>802</v>
      </c>
      <c r="J25" s="49">
        <v>6.615384615384615</v>
      </c>
      <c r="K25" s="49">
        <v>7.1538461538461542</v>
      </c>
      <c r="L25" s="49">
        <v>4.9230769230769234</v>
      </c>
      <c r="M25" s="49">
        <v>4.1538461538461542</v>
      </c>
      <c r="N25" s="49">
        <v>6.384615384615385</v>
      </c>
      <c r="O25" s="49">
        <v>7.4615384615384617</v>
      </c>
      <c r="P25" s="49">
        <v>4.0769230769230766</v>
      </c>
      <c r="Q25" s="49">
        <v>4</v>
      </c>
      <c r="S25" s="49">
        <f t="shared" si="22"/>
        <v>6.884615384615385</v>
      </c>
      <c r="T25" s="49">
        <f t="shared" si="23"/>
        <v>4.5384615384615383</v>
      </c>
      <c r="U25" s="57">
        <f t="shared" si="24"/>
        <v>2.3461538461538467</v>
      </c>
      <c r="V25" s="49">
        <f t="shared" si="25"/>
        <v>6.9230769230769234</v>
      </c>
      <c r="W25" s="49">
        <f t="shared" si="26"/>
        <v>4.0384615384615383</v>
      </c>
      <c r="X25" s="49">
        <f t="shared" si="27"/>
        <v>2.884615384615385</v>
      </c>
      <c r="Y25" s="241"/>
      <c r="Z25" s="49">
        <v>5.416666666666667</v>
      </c>
      <c r="AA25" s="49">
        <v>6</v>
      </c>
      <c r="AB25" s="49">
        <v>2.6666666666666665</v>
      </c>
      <c r="AC25" s="49">
        <v>2.75</v>
      </c>
      <c r="AE25" s="49">
        <f t="shared" si="28"/>
        <v>5.7083333333333339</v>
      </c>
      <c r="AF25" s="49">
        <f t="shared" si="29"/>
        <v>2.708333333333333</v>
      </c>
      <c r="AG25" s="49">
        <f t="shared" si="30"/>
        <v>3.0000000000000009</v>
      </c>
      <c r="AH25" s="241"/>
      <c r="AI25" s="243">
        <f t="shared" si="0"/>
        <v>0</v>
      </c>
      <c r="AJ25" s="49">
        <f t="shared" si="0"/>
        <v>0</v>
      </c>
      <c r="AK25" s="49">
        <f t="shared" si="1"/>
        <v>0</v>
      </c>
      <c r="AL25" s="49">
        <f t="shared" si="2"/>
        <v>0</v>
      </c>
      <c r="AM25" s="49">
        <f t="shared" si="2"/>
        <v>0</v>
      </c>
      <c r="AN25" s="49">
        <f t="shared" si="3"/>
        <v>0</v>
      </c>
      <c r="AO25" s="49">
        <f t="shared" si="4"/>
        <v>0</v>
      </c>
      <c r="AP25" s="49">
        <f t="shared" si="5"/>
        <v>0.64350110879328448</v>
      </c>
      <c r="AQ25" s="49">
        <f t="shared" si="5"/>
        <v>0</v>
      </c>
      <c r="AR25" s="49">
        <f t="shared" si="5"/>
        <v>1.1592794807274085</v>
      </c>
      <c r="AS25" s="49">
        <f t="shared" si="5"/>
        <v>0.45102681179626242</v>
      </c>
      <c r="AT25" s="49">
        <f t="shared" si="6"/>
        <v>0.56345185032923883</v>
      </c>
      <c r="AU25" s="49">
        <f t="shared" si="7"/>
        <v>0</v>
      </c>
      <c r="AV25" s="49">
        <f t="shared" si="7"/>
        <v>0</v>
      </c>
      <c r="AW25" s="49">
        <f t="shared" si="7"/>
        <v>0</v>
      </c>
      <c r="AX25" s="49">
        <f t="shared" si="7"/>
        <v>0</v>
      </c>
      <c r="AY25" s="49">
        <f t="shared" si="8"/>
        <v>0</v>
      </c>
      <c r="AZ25" s="49">
        <f t="shared" si="9"/>
        <v>0.56345185032923883</v>
      </c>
      <c r="BB25">
        <f t="shared" si="31"/>
        <v>0</v>
      </c>
      <c r="BC25">
        <f t="shared" si="32"/>
        <v>0</v>
      </c>
      <c r="BD25">
        <f t="shared" si="12"/>
        <v>0</v>
      </c>
      <c r="BE25">
        <f t="shared" si="13"/>
        <v>0</v>
      </c>
      <c r="BF25">
        <f t="shared" si="14"/>
        <v>10</v>
      </c>
      <c r="BG25">
        <f t="shared" si="15"/>
        <v>0</v>
      </c>
      <c r="BH25">
        <f t="shared" si="16"/>
        <v>30</v>
      </c>
      <c r="BI25">
        <f t="shared" si="17"/>
        <v>5</v>
      </c>
      <c r="BJ25">
        <f t="shared" si="18"/>
        <v>0</v>
      </c>
      <c r="BK25">
        <f t="shared" si="19"/>
        <v>0</v>
      </c>
      <c r="BL25">
        <f t="shared" si="20"/>
        <v>0</v>
      </c>
      <c r="BM25">
        <f t="shared" si="21"/>
        <v>0</v>
      </c>
      <c r="BN25"/>
      <c r="BO25">
        <v>20</v>
      </c>
      <c r="BP25">
        <v>0</v>
      </c>
      <c r="BQ25">
        <v>0</v>
      </c>
      <c r="BR25">
        <v>0</v>
      </c>
      <c r="BS25">
        <v>0</v>
      </c>
      <c r="BT25">
        <v>20</v>
      </c>
      <c r="BU25">
        <v>0</v>
      </c>
      <c r="BV25">
        <v>0</v>
      </c>
      <c r="BW25">
        <v>0</v>
      </c>
      <c r="BX25">
        <v>0</v>
      </c>
      <c r="BY25"/>
      <c r="BZ25">
        <v>20</v>
      </c>
      <c r="CA25">
        <v>1</v>
      </c>
      <c r="CB25">
        <v>0</v>
      </c>
      <c r="CC25">
        <v>20</v>
      </c>
      <c r="CD25">
        <v>3</v>
      </c>
      <c r="CE25">
        <v>0</v>
      </c>
      <c r="CF25">
        <v>20</v>
      </c>
      <c r="CG25">
        <v>5</v>
      </c>
      <c r="CH25">
        <v>0</v>
      </c>
      <c r="CI25">
        <v>20</v>
      </c>
      <c r="CJ25">
        <v>7</v>
      </c>
      <c r="CK25">
        <v>2</v>
      </c>
      <c r="CL25"/>
      <c r="CM25">
        <v>20</v>
      </c>
      <c r="CN25">
        <v>0</v>
      </c>
      <c r="CO25">
        <v>0</v>
      </c>
      <c r="CP25">
        <v>20</v>
      </c>
      <c r="CQ25">
        <v>0</v>
      </c>
      <c r="CR25">
        <v>0</v>
      </c>
      <c r="CS25">
        <v>20</v>
      </c>
      <c r="CT25">
        <v>0</v>
      </c>
      <c r="CU25">
        <v>0</v>
      </c>
      <c r="CV25">
        <v>20</v>
      </c>
      <c r="CW25">
        <v>0</v>
      </c>
      <c r="CX25">
        <v>0</v>
      </c>
    </row>
    <row r="26" spans="1:102" s="257" customFormat="1" ht="16" thickBot="1">
      <c r="A26" s="256">
        <v>24</v>
      </c>
      <c r="B26" s="257" t="s">
        <v>830</v>
      </c>
      <c r="C26" s="257" t="s">
        <v>92</v>
      </c>
      <c r="D26" s="257" t="s">
        <v>803</v>
      </c>
      <c r="E26" s="257" t="s">
        <v>804</v>
      </c>
      <c r="F26" s="257" t="s">
        <v>805</v>
      </c>
      <c r="G26" s="258" t="s">
        <v>241</v>
      </c>
      <c r="H26" s="257" t="s">
        <v>806</v>
      </c>
      <c r="I26" s="257" t="s">
        <v>807</v>
      </c>
      <c r="J26" s="257">
        <v>7</v>
      </c>
      <c r="K26" s="257">
        <v>7.6923076923076925</v>
      </c>
      <c r="L26" s="257">
        <v>7</v>
      </c>
      <c r="M26" s="257">
        <v>7.7692307692307692</v>
      </c>
      <c r="N26" s="257">
        <v>6.6923076923076925</v>
      </c>
      <c r="O26" s="257">
        <v>7.5384615384615383</v>
      </c>
      <c r="P26" s="257">
        <v>7.4615384615384617</v>
      </c>
      <c r="Q26" s="257">
        <v>7.5384615384615383</v>
      </c>
      <c r="S26" s="257">
        <f t="shared" si="22"/>
        <v>7.3461538461538467</v>
      </c>
      <c r="T26" s="257">
        <f t="shared" si="23"/>
        <v>7.384615384615385</v>
      </c>
      <c r="U26" s="259">
        <f t="shared" si="24"/>
        <v>-3.8461538461538325E-2</v>
      </c>
      <c r="V26" s="257">
        <f t="shared" si="25"/>
        <v>7.115384615384615</v>
      </c>
      <c r="W26" s="257">
        <f t="shared" si="26"/>
        <v>7.5</v>
      </c>
      <c r="X26" s="257">
        <f t="shared" si="27"/>
        <v>-0.38461538461538503</v>
      </c>
      <c r="Y26" s="260"/>
      <c r="Z26" s="257">
        <v>5.916666666666667</v>
      </c>
      <c r="AA26" s="257">
        <v>6.5</v>
      </c>
      <c r="AB26" s="257">
        <v>5.083333333333333</v>
      </c>
      <c r="AC26" s="257">
        <v>5.083333333333333</v>
      </c>
      <c r="AE26" s="257">
        <f t="shared" si="28"/>
        <v>6.2083333333333339</v>
      </c>
      <c r="AF26" s="257">
        <f t="shared" si="29"/>
        <v>5.083333333333333</v>
      </c>
      <c r="AG26" s="257">
        <f t="shared" si="30"/>
        <v>1.1250000000000009</v>
      </c>
      <c r="AH26" s="260"/>
      <c r="AI26" s="261">
        <f t="shared" si="0"/>
        <v>0.31756042929152134</v>
      </c>
      <c r="AJ26" s="257">
        <f t="shared" si="0"/>
        <v>0</v>
      </c>
      <c r="AK26" s="257">
        <f t="shared" si="1"/>
        <v>0.15878021464576067</v>
      </c>
      <c r="AL26" s="257">
        <f t="shared" si="2"/>
        <v>0.72273424781341566</v>
      </c>
      <c r="AM26" s="257">
        <f t="shared" si="2"/>
        <v>0</v>
      </c>
      <c r="AN26" s="257">
        <f t="shared" si="3"/>
        <v>0.36136712390670783</v>
      </c>
      <c r="AO26" s="257">
        <f t="shared" si="4"/>
        <v>-0.20258690926094716</v>
      </c>
      <c r="AP26" s="257">
        <f t="shared" si="5"/>
        <v>0</v>
      </c>
      <c r="AQ26" s="257">
        <f t="shared" si="5"/>
        <v>0</v>
      </c>
      <c r="AR26" s="257">
        <f t="shared" si="5"/>
        <v>0</v>
      </c>
      <c r="AS26" s="257">
        <f t="shared" si="5"/>
        <v>0</v>
      </c>
      <c r="AT26" s="257">
        <f t="shared" si="6"/>
        <v>0</v>
      </c>
      <c r="AU26" s="257">
        <f t="shared" si="7"/>
        <v>0.72273424781341566</v>
      </c>
      <c r="AV26" s="257">
        <f t="shared" si="7"/>
        <v>0.55481103298007151</v>
      </c>
      <c r="AW26" s="257">
        <f t="shared" si="7"/>
        <v>0.31756042929152134</v>
      </c>
      <c r="AX26" s="257">
        <f t="shared" si="7"/>
        <v>0</v>
      </c>
      <c r="AY26" s="257">
        <f t="shared" si="8"/>
        <v>0.39877642752125209</v>
      </c>
      <c r="AZ26" s="257">
        <f t="shared" si="9"/>
        <v>-0.39877642752125209</v>
      </c>
      <c r="BB26" s="139">
        <f t="shared" si="31"/>
        <v>2.5</v>
      </c>
      <c r="BC26" s="139">
        <f t="shared" si="32"/>
        <v>0</v>
      </c>
      <c r="BD26" s="139">
        <f t="shared" si="12"/>
        <v>12.5</v>
      </c>
      <c r="BE26" s="139">
        <f t="shared" si="13"/>
        <v>0</v>
      </c>
      <c r="BF26" s="139">
        <f t="shared" si="14"/>
        <v>0</v>
      </c>
      <c r="BG26" s="139">
        <f t="shared" si="15"/>
        <v>0</v>
      </c>
      <c r="BH26" s="139">
        <f t="shared" si="16"/>
        <v>0</v>
      </c>
      <c r="BI26" s="139">
        <f t="shared" si="17"/>
        <v>0</v>
      </c>
      <c r="BJ26" s="139">
        <f t="shared" si="18"/>
        <v>12.5</v>
      </c>
      <c r="BK26" s="139">
        <f t="shared" si="19"/>
        <v>7.5</v>
      </c>
      <c r="BL26" s="139">
        <f t="shared" si="20"/>
        <v>2.5</v>
      </c>
      <c r="BM26" s="139">
        <f t="shared" si="21"/>
        <v>0</v>
      </c>
      <c r="BN26" s="139"/>
      <c r="BO26" s="139">
        <v>20</v>
      </c>
      <c r="BP26" s="139">
        <v>1</v>
      </c>
      <c r="BQ26" s="139">
        <v>0</v>
      </c>
      <c r="BR26" s="139">
        <v>2</v>
      </c>
      <c r="BS26" s="139">
        <v>0</v>
      </c>
      <c r="BT26" s="139">
        <v>20</v>
      </c>
      <c r="BU26" s="139">
        <v>0</v>
      </c>
      <c r="BV26" s="139">
        <v>0</v>
      </c>
      <c r="BW26" s="139">
        <v>3</v>
      </c>
      <c r="BX26" s="139">
        <v>0</v>
      </c>
      <c r="BY26" s="139"/>
      <c r="BZ26" s="139">
        <v>20</v>
      </c>
      <c r="CA26" s="139">
        <v>0</v>
      </c>
      <c r="CB26" s="139">
        <v>0</v>
      </c>
      <c r="CC26" s="139">
        <v>20</v>
      </c>
      <c r="CD26" s="139">
        <v>0</v>
      </c>
      <c r="CE26" s="139">
        <v>0</v>
      </c>
      <c r="CF26" s="139">
        <v>20</v>
      </c>
      <c r="CG26" s="139">
        <v>0</v>
      </c>
      <c r="CH26" s="139">
        <v>0</v>
      </c>
      <c r="CI26" s="139">
        <v>20</v>
      </c>
      <c r="CJ26" s="139">
        <v>0</v>
      </c>
      <c r="CK26" s="139">
        <v>0</v>
      </c>
      <c r="CL26" s="139"/>
      <c r="CM26" s="139">
        <v>20</v>
      </c>
      <c r="CN26" s="139">
        <v>4</v>
      </c>
      <c r="CO26" s="139">
        <v>3</v>
      </c>
      <c r="CP26" s="139">
        <v>20</v>
      </c>
      <c r="CQ26" s="139">
        <v>1</v>
      </c>
      <c r="CR26" s="139">
        <v>0</v>
      </c>
      <c r="CS26" s="139">
        <v>20</v>
      </c>
      <c r="CT26" s="139">
        <v>1</v>
      </c>
      <c r="CU26" s="139">
        <v>0</v>
      </c>
      <c r="CV26" s="139">
        <v>20</v>
      </c>
      <c r="CW26" s="139">
        <v>0</v>
      </c>
      <c r="CX26" s="139">
        <v>0</v>
      </c>
    </row>
    <row r="27" spans="1:102" ht="14" thickTop="1">
      <c r="I27" s="47" t="s">
        <v>445</v>
      </c>
      <c r="J27" s="49">
        <f>AVERAGE(J3:J26)</f>
        <v>5.458333333333333</v>
      </c>
      <c r="K27" s="49">
        <f t="shared" ref="K27:AG27" si="33">AVERAGE(K3:K26)</f>
        <v>5.6883012820512802</v>
      </c>
      <c r="L27" s="49">
        <f t="shared" si="33"/>
        <v>5.1121794871794872</v>
      </c>
      <c r="M27" s="49">
        <f t="shared" si="33"/>
        <v>5.264155982905983</v>
      </c>
      <c r="N27" s="49">
        <f t="shared" si="33"/>
        <v>5.2852564102564115</v>
      </c>
      <c r="O27" s="49">
        <f t="shared" si="33"/>
        <v>5.6626602564102564</v>
      </c>
      <c r="P27" s="49">
        <f t="shared" si="33"/>
        <v>4.8878205128205119</v>
      </c>
      <c r="Q27" s="49">
        <f t="shared" si="33"/>
        <v>5.0125534188034182</v>
      </c>
      <c r="S27" s="57">
        <f t="shared" si="33"/>
        <v>5.5733173076923075</v>
      </c>
      <c r="T27" s="57">
        <f t="shared" si="33"/>
        <v>5.1881677350427342</v>
      </c>
      <c r="U27" s="57">
        <f t="shared" si="33"/>
        <v>0.38514957264957261</v>
      </c>
      <c r="V27" s="57">
        <f t="shared" si="33"/>
        <v>5.4739583333333348</v>
      </c>
      <c r="W27" s="57">
        <f t="shared" si="33"/>
        <v>4.950186965811965</v>
      </c>
      <c r="X27" s="57">
        <f t="shared" si="33"/>
        <v>0.52377136752136744</v>
      </c>
      <c r="Z27" s="49">
        <f t="shared" si="33"/>
        <v>5.4062500000000009</v>
      </c>
      <c r="AA27" s="49">
        <f t="shared" si="33"/>
        <v>5.4924242424242422</v>
      </c>
      <c r="AB27" s="49">
        <f t="shared" si="33"/>
        <v>3.693813131313131</v>
      </c>
      <c r="AC27" s="49">
        <f t="shared" si="33"/>
        <v>3.5034722222222214</v>
      </c>
      <c r="AE27" s="49">
        <f t="shared" si="33"/>
        <v>5.4493371212121211</v>
      </c>
      <c r="AF27" s="49">
        <f t="shared" si="33"/>
        <v>3.5986426767676765</v>
      </c>
      <c r="AG27" s="49">
        <f t="shared" si="33"/>
        <v>1.8506944444444446</v>
      </c>
      <c r="AI27" s="49">
        <f>AVERAGE(AI3:AI26)</f>
        <v>0.15268132652657534</v>
      </c>
      <c r="AJ27" s="49">
        <f t="shared" ref="AJ27:AZ27" si="34">AVERAGE(AJ3:AJ26)</f>
        <v>3.2024468378657654E-2</v>
      </c>
      <c r="AK27" s="49">
        <f t="shared" si="34"/>
        <v>9.2352897452616503E-2</v>
      </c>
      <c r="AL27" s="49">
        <f t="shared" si="34"/>
        <v>4.8906710817069925E-2</v>
      </c>
      <c r="AM27" s="49">
        <f t="shared" si="34"/>
        <v>0</v>
      </c>
      <c r="AN27" s="49">
        <f t="shared" si="34"/>
        <v>2.4453355408534962E-2</v>
      </c>
      <c r="AO27" s="49">
        <f t="shared" si="34"/>
        <v>6.7899542044081537E-2</v>
      </c>
      <c r="AP27" s="49">
        <f t="shared" si="34"/>
        <v>0.30299905357028284</v>
      </c>
      <c r="AQ27" s="49">
        <f t="shared" si="34"/>
        <v>0</v>
      </c>
      <c r="AR27" s="49">
        <f t="shared" si="34"/>
        <v>0.34256558940564452</v>
      </c>
      <c r="AS27" s="49">
        <f t="shared" si="34"/>
        <v>0.1066289312149557</v>
      </c>
      <c r="AT27" s="49">
        <f t="shared" si="34"/>
        <v>0.18804839354772077</v>
      </c>
      <c r="AU27" s="49">
        <f t="shared" si="34"/>
        <v>0.10404830556989721</v>
      </c>
      <c r="AV27" s="49">
        <f t="shared" si="34"/>
        <v>2.3117126374169645E-2</v>
      </c>
      <c r="AW27" s="49">
        <f t="shared" si="34"/>
        <v>7.1719522040097822E-2</v>
      </c>
      <c r="AX27" s="49">
        <f t="shared" si="34"/>
        <v>2.6463369107626779E-2</v>
      </c>
      <c r="AY27" s="49">
        <f t="shared" si="34"/>
        <v>5.6337080772947856E-2</v>
      </c>
      <c r="AZ27" s="49">
        <f t="shared" si="34"/>
        <v>0.13171131277477291</v>
      </c>
      <c r="BB27" s="49">
        <f t="shared" ref="BB27:BM27" si="35">AVERAGE(BB3:BB26)</f>
        <v>2.0833333333333335</v>
      </c>
      <c r="BC27" s="49">
        <f t="shared" si="35"/>
        <v>0.3125</v>
      </c>
      <c r="BD27" s="49">
        <f t="shared" si="35"/>
        <v>0.72916666666666663</v>
      </c>
      <c r="BE27" s="49">
        <f t="shared" si="35"/>
        <v>0</v>
      </c>
      <c r="BF27" s="49">
        <f t="shared" si="35"/>
        <v>5.833333333333333</v>
      </c>
      <c r="BG27" s="49">
        <f t="shared" si="35"/>
        <v>0</v>
      </c>
      <c r="BH27" s="49">
        <f t="shared" si="35"/>
        <v>6.666666666666667</v>
      </c>
      <c r="BI27" s="49">
        <f t="shared" si="35"/>
        <v>1.875</v>
      </c>
      <c r="BJ27" s="49">
        <f t="shared" si="35"/>
        <v>1.3541666666666667</v>
      </c>
      <c r="BK27" s="49">
        <f t="shared" si="35"/>
        <v>0.3125</v>
      </c>
      <c r="BL27" s="49">
        <f t="shared" si="35"/>
        <v>0.625</v>
      </c>
      <c r="BM27" s="49">
        <f t="shared" si="35"/>
        <v>0.20833333333333334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3"/>
  <sheetViews>
    <sheetView workbookViewId="0">
      <selection activeCell="A2" sqref="A1:XFD2"/>
    </sheetView>
  </sheetViews>
  <sheetFormatPr baseColWidth="10" defaultRowHeight="13" x14ac:dyDescent="0"/>
  <cols>
    <col min="1" max="1" width="4.28515625" style="49" customWidth="1"/>
    <col min="2" max="2" width="15.28515625" style="49" bestFit="1" customWidth="1"/>
    <col min="3" max="3" width="6.5703125" style="49" bestFit="1" customWidth="1"/>
    <col min="4" max="4" width="12.85546875" style="49" bestFit="1" customWidth="1"/>
    <col min="5" max="5" width="13.85546875" style="49" bestFit="1" customWidth="1"/>
    <col min="6" max="6" width="12.5703125" style="49" bestFit="1" customWidth="1"/>
    <col min="7" max="10" width="10.85546875" style="49" customWidth="1"/>
    <col min="11" max="11" width="7.7109375" style="49" customWidth="1"/>
    <col min="12" max="12" width="7.28515625" style="49" customWidth="1"/>
    <col min="13" max="13" width="12.85546875" style="49" customWidth="1"/>
    <col min="14" max="14" width="10.7109375" style="49"/>
    <col min="15" max="15" width="6.85546875" style="49" customWidth="1"/>
    <col min="16" max="17" width="10.7109375" style="49"/>
    <col min="18" max="18" width="5" style="49" customWidth="1"/>
    <col min="19" max="19" width="10.7109375" style="49"/>
    <col min="20" max="20" width="3.85546875" style="49" customWidth="1"/>
    <col min="21" max="35" width="10.7109375" style="49"/>
    <col min="36" max="36" width="7.42578125" style="49" customWidth="1"/>
    <col min="37" max="16384" width="10.7109375" style="49"/>
  </cols>
  <sheetData>
    <row r="1" spans="1:85" s="6" customFormat="1" ht="15" customHeight="1">
      <c r="B1" s="6" t="s">
        <v>479</v>
      </c>
      <c r="F1" s="38" t="s">
        <v>483</v>
      </c>
      <c r="J1" s="235"/>
      <c r="K1" s="235"/>
      <c r="V1" s="38" t="s">
        <v>491</v>
      </c>
      <c r="Z1" s="10"/>
      <c r="AE1" s="38" t="s">
        <v>13</v>
      </c>
      <c r="AQ1" s="10"/>
      <c r="AX1" s="28" t="s">
        <v>474</v>
      </c>
      <c r="BK1" s="236" t="s">
        <v>415</v>
      </c>
      <c r="BL1" s="236" t="s">
        <v>416</v>
      </c>
      <c r="BM1" s="236" t="s">
        <v>225</v>
      </c>
      <c r="BP1" s="7" t="s">
        <v>417</v>
      </c>
      <c r="BQ1" s="7" t="s">
        <v>418</v>
      </c>
      <c r="BR1" s="7" t="s">
        <v>225</v>
      </c>
      <c r="BS1" s="7"/>
      <c r="BV1" s="7" t="s">
        <v>415</v>
      </c>
      <c r="BW1" s="7" t="s">
        <v>416</v>
      </c>
      <c r="BX1" s="7" t="s">
        <v>225</v>
      </c>
      <c r="BY1" s="7" t="s">
        <v>417</v>
      </c>
      <c r="BZ1" s="7" t="s">
        <v>418</v>
      </c>
      <c r="CA1" s="7" t="s">
        <v>225</v>
      </c>
      <c r="CB1" s="7" t="s">
        <v>415</v>
      </c>
      <c r="CC1" s="7" t="s">
        <v>416</v>
      </c>
      <c r="CD1" s="7" t="s">
        <v>225</v>
      </c>
      <c r="CE1" s="7" t="s">
        <v>417</v>
      </c>
      <c r="CF1" s="7" t="s">
        <v>418</v>
      </c>
      <c r="CG1" s="7" t="s">
        <v>225</v>
      </c>
    </row>
    <row r="2" spans="1:85" s="160" customFormat="1" ht="29" customHeight="1" thickBot="1">
      <c r="A2" s="160" t="s">
        <v>478</v>
      </c>
      <c r="B2" s="160" t="s">
        <v>475</v>
      </c>
      <c r="C2" s="160" t="s">
        <v>472</v>
      </c>
      <c r="D2" s="160" t="s">
        <v>832</v>
      </c>
      <c r="E2" s="160" t="s">
        <v>833</v>
      </c>
      <c r="F2" s="159" t="s">
        <v>1015</v>
      </c>
      <c r="G2" s="160" t="s">
        <v>1016</v>
      </c>
      <c r="J2" s="238" t="s">
        <v>1018</v>
      </c>
      <c r="K2" s="238" t="s">
        <v>1017</v>
      </c>
      <c r="O2" s="161" t="s">
        <v>953</v>
      </c>
      <c r="R2" s="161" t="s">
        <v>954</v>
      </c>
      <c r="V2" s="159" t="s">
        <v>842</v>
      </c>
      <c r="W2" s="160" t="s">
        <v>843</v>
      </c>
      <c r="Z2" s="161"/>
      <c r="AA2" s="161" t="s">
        <v>844</v>
      </c>
      <c r="AE2" s="159" t="s">
        <v>845</v>
      </c>
      <c r="AF2" s="160" t="s">
        <v>846</v>
      </c>
      <c r="AG2" s="161" t="s">
        <v>847</v>
      </c>
      <c r="AL2" s="160" t="s">
        <v>848</v>
      </c>
      <c r="AM2" s="160" t="s">
        <v>849</v>
      </c>
      <c r="AN2" s="160" t="s">
        <v>850</v>
      </c>
      <c r="AO2" s="160" t="s">
        <v>851</v>
      </c>
      <c r="AP2" s="161" t="s">
        <v>852</v>
      </c>
      <c r="AQ2" s="161"/>
      <c r="AX2" s="159" t="s">
        <v>845</v>
      </c>
      <c r="AY2" s="160" t="s">
        <v>846</v>
      </c>
      <c r="BB2" s="160" t="s">
        <v>848</v>
      </c>
      <c r="BC2" s="160" t="s">
        <v>849</v>
      </c>
      <c r="BD2" s="160" t="s">
        <v>850</v>
      </c>
      <c r="BE2" s="160" t="s">
        <v>851</v>
      </c>
      <c r="BK2" s="239" t="s">
        <v>419</v>
      </c>
      <c r="BL2" s="239" t="s">
        <v>420</v>
      </c>
      <c r="BM2" s="239" t="s">
        <v>421</v>
      </c>
      <c r="BP2" s="240" t="s">
        <v>419</v>
      </c>
      <c r="BQ2" s="240" t="s">
        <v>420</v>
      </c>
      <c r="BR2" s="240" t="s">
        <v>421</v>
      </c>
      <c r="BS2" s="240"/>
      <c r="BV2" s="240" t="s">
        <v>420</v>
      </c>
      <c r="BW2" s="240" t="s">
        <v>424</v>
      </c>
      <c r="BX2" s="240" t="s">
        <v>425</v>
      </c>
      <c r="BY2" s="240" t="s">
        <v>420</v>
      </c>
      <c r="BZ2" s="240" t="s">
        <v>424</v>
      </c>
      <c r="CA2" s="240" t="s">
        <v>425</v>
      </c>
      <c r="CB2" s="240" t="s">
        <v>421</v>
      </c>
      <c r="CC2" s="240" t="s">
        <v>424</v>
      </c>
      <c r="CD2" s="240" t="s">
        <v>425</v>
      </c>
      <c r="CE2" s="240" t="s">
        <v>421</v>
      </c>
      <c r="CF2" s="240" t="s">
        <v>424</v>
      </c>
      <c r="CG2" s="240" t="s">
        <v>425</v>
      </c>
    </row>
    <row r="3" spans="1:85">
      <c r="A3" s="244">
        <v>1</v>
      </c>
      <c r="B3" t="s">
        <v>955</v>
      </c>
      <c r="C3" t="s">
        <v>477</v>
      </c>
      <c r="D3" t="s">
        <v>956</v>
      </c>
      <c r="E3" t="s">
        <v>995</v>
      </c>
      <c r="F3" s="49">
        <v>2</v>
      </c>
      <c r="G3" s="49">
        <v>2.5384615384615383</v>
      </c>
      <c r="J3" s="49">
        <v>3.3076923076923075</v>
      </c>
      <c r="K3" s="49">
        <v>3</v>
      </c>
      <c r="O3" s="49">
        <f t="shared" ref="O3:O22" si="0">AVERAGE(F3:G3)</f>
        <v>2.2692307692307692</v>
      </c>
      <c r="R3" s="49">
        <f t="shared" ref="R3:R22" si="1">AVERAGE(J3:K3)</f>
        <v>3.1538461538461537</v>
      </c>
      <c r="V3" s="49">
        <v>2.9166666666666665</v>
      </c>
      <c r="W3" s="49">
        <v>2.6666666666666665</v>
      </c>
      <c r="Z3" s="241"/>
      <c r="AA3" s="49">
        <f t="shared" ref="AA3:AA22" si="2">AVERAGE(V3:W3)</f>
        <v>2.7916666666666665</v>
      </c>
      <c r="AE3" s="242">
        <f t="shared" ref="AE3:AE22" si="3">2*(ASIN(SQRT(AX3/100)))</f>
        <v>0</v>
      </c>
      <c r="AF3" s="49">
        <f t="shared" ref="AF3:AF22" si="4">2*(ASIN(SQRT(AY3/100)))</f>
        <v>0</v>
      </c>
      <c r="AG3" s="49">
        <f t="shared" ref="AG3:AG22" si="5">AVERAGE(AE3:AF3)</f>
        <v>0</v>
      </c>
      <c r="AL3" s="49">
        <f t="shared" ref="AL3:AL22" si="6">2*(ASIN(SQRT(BB3/100)))</f>
        <v>0</v>
      </c>
      <c r="AM3" s="49">
        <f t="shared" ref="AM3:AM22" si="7">2*(ASIN(SQRT(BC3/100)))</f>
        <v>0</v>
      </c>
      <c r="AN3" s="49">
        <f t="shared" ref="AN3:AN22" si="8">2*(ASIN(SQRT(BD3/100)))</f>
        <v>0</v>
      </c>
      <c r="AO3" s="49">
        <f t="shared" ref="AO3:AO22" si="9">2*(ASIN(SQRT(BE3/100)))</f>
        <v>0</v>
      </c>
      <c r="AP3" s="49">
        <f t="shared" ref="AP3:AP22" si="10">AVERAGE(AL3:AO3)</f>
        <v>0</v>
      </c>
      <c r="AX3" s="49">
        <f t="shared" ref="AX3:AX22" si="11">SUM((BL3+BQ3)/(BK3+BP3))*100</f>
        <v>0</v>
      </c>
      <c r="AY3" s="49">
        <f t="shared" ref="AY3:AY22" si="12">SUM((BM3+BR3)/(BK3+BP3))*100</f>
        <v>0</v>
      </c>
      <c r="BB3" s="49">
        <f t="shared" ref="BB3:BB22" si="13">SUM((BW3+BZ3)/(BV3+BY3))*100</f>
        <v>0</v>
      </c>
      <c r="BC3" s="49">
        <f t="shared" ref="BC3:BC22" si="14">SUM((BX3+CA3)/(BV3+BY3))*100</f>
        <v>0</v>
      </c>
      <c r="BD3" s="49">
        <f t="shared" ref="BD3:BD22" si="15">SUM((CC3+CF3)/(CB3+CE3))*100</f>
        <v>0</v>
      </c>
      <c r="BE3" s="49">
        <f t="shared" ref="BE3:BE22" si="16">SUM((CD3+CG3)/(CB3+CE3))*100</f>
        <v>0</v>
      </c>
      <c r="BK3">
        <v>20</v>
      </c>
      <c r="BL3">
        <v>0</v>
      </c>
      <c r="BM3">
        <v>0</v>
      </c>
      <c r="BP3">
        <v>20</v>
      </c>
      <c r="BQ3">
        <v>0</v>
      </c>
      <c r="BR3">
        <v>0</v>
      </c>
      <c r="BS3"/>
      <c r="BV3">
        <v>20</v>
      </c>
      <c r="BW3">
        <v>0</v>
      </c>
      <c r="BX3">
        <v>0</v>
      </c>
      <c r="BY3">
        <v>20</v>
      </c>
      <c r="BZ3">
        <v>0</v>
      </c>
      <c r="CA3">
        <v>0</v>
      </c>
      <c r="CB3">
        <v>20</v>
      </c>
      <c r="CC3">
        <v>0</v>
      </c>
      <c r="CD3">
        <v>0</v>
      </c>
      <c r="CE3">
        <v>20</v>
      </c>
      <c r="CF3">
        <v>0</v>
      </c>
      <c r="CG3">
        <v>0</v>
      </c>
    </row>
    <row r="4" spans="1:85">
      <c r="A4" s="244">
        <v>2</v>
      </c>
      <c r="B4" t="s">
        <v>958</v>
      </c>
      <c r="C4" t="s">
        <v>577</v>
      </c>
      <c r="D4" t="s">
        <v>957</v>
      </c>
      <c r="E4" t="s">
        <v>996</v>
      </c>
      <c r="F4" s="49">
        <v>2.9230769230769229</v>
      </c>
      <c r="G4" s="49">
        <v>2.3846153846153846</v>
      </c>
      <c r="J4" s="49">
        <v>3.2307692307692308</v>
      </c>
      <c r="K4" s="49">
        <v>3.1538461538461537</v>
      </c>
      <c r="O4" s="49">
        <f t="shared" si="0"/>
        <v>2.6538461538461537</v>
      </c>
      <c r="R4" s="49">
        <f t="shared" si="1"/>
        <v>3.1923076923076925</v>
      </c>
      <c r="V4" s="49">
        <v>3.9166666666666665</v>
      </c>
      <c r="W4" s="49">
        <v>3.6666666666666665</v>
      </c>
      <c r="Z4" s="241"/>
      <c r="AA4" s="49">
        <f t="shared" si="2"/>
        <v>3.7916666666666665</v>
      </c>
      <c r="AE4" s="243">
        <f t="shared" si="3"/>
        <v>0</v>
      </c>
      <c r="AF4" s="49">
        <f t="shared" si="4"/>
        <v>0</v>
      </c>
      <c r="AG4" s="49">
        <f t="shared" si="5"/>
        <v>0</v>
      </c>
      <c r="AL4" s="49">
        <f t="shared" si="6"/>
        <v>0</v>
      </c>
      <c r="AM4" s="49">
        <f t="shared" si="7"/>
        <v>0</v>
      </c>
      <c r="AN4" s="49">
        <f t="shared" si="8"/>
        <v>0</v>
      </c>
      <c r="AO4" s="49">
        <f t="shared" si="9"/>
        <v>0</v>
      </c>
      <c r="AP4" s="49">
        <f t="shared" si="10"/>
        <v>0</v>
      </c>
      <c r="AX4" s="49">
        <f t="shared" si="11"/>
        <v>0</v>
      </c>
      <c r="AY4" s="49">
        <f t="shared" si="12"/>
        <v>0</v>
      </c>
      <c r="BB4" s="49">
        <f t="shared" si="13"/>
        <v>0</v>
      </c>
      <c r="BC4" s="49">
        <f t="shared" si="14"/>
        <v>0</v>
      </c>
      <c r="BD4" s="49">
        <f t="shared" si="15"/>
        <v>0</v>
      </c>
      <c r="BE4" s="49">
        <f t="shared" si="16"/>
        <v>0</v>
      </c>
      <c r="BK4">
        <v>20</v>
      </c>
      <c r="BL4">
        <v>0</v>
      </c>
      <c r="BM4">
        <v>0</v>
      </c>
      <c r="BP4">
        <v>20</v>
      </c>
      <c r="BQ4">
        <v>0</v>
      </c>
      <c r="BR4">
        <v>0</v>
      </c>
      <c r="BS4"/>
      <c r="BV4">
        <v>20</v>
      </c>
      <c r="BW4">
        <v>0</v>
      </c>
      <c r="BX4">
        <v>0</v>
      </c>
      <c r="BY4">
        <v>20</v>
      </c>
      <c r="BZ4">
        <v>0</v>
      </c>
      <c r="CA4">
        <v>0</v>
      </c>
      <c r="CB4">
        <v>20</v>
      </c>
      <c r="CC4">
        <v>0</v>
      </c>
      <c r="CD4">
        <v>0</v>
      </c>
      <c r="CE4">
        <v>20</v>
      </c>
      <c r="CF4">
        <v>0</v>
      </c>
      <c r="CG4">
        <v>0</v>
      </c>
    </row>
    <row r="5" spans="1:85">
      <c r="A5" s="244">
        <v>3</v>
      </c>
      <c r="B5" t="s">
        <v>960</v>
      </c>
      <c r="C5" t="s">
        <v>578</v>
      </c>
      <c r="D5" t="s">
        <v>959</v>
      </c>
      <c r="E5" t="s">
        <v>997</v>
      </c>
      <c r="F5" s="49">
        <v>3.8461538461538463</v>
      </c>
      <c r="G5" s="49">
        <v>3.6153846153846154</v>
      </c>
      <c r="J5" s="49">
        <v>4.0769230769230766</v>
      </c>
      <c r="K5" s="49">
        <v>4</v>
      </c>
      <c r="O5" s="49">
        <f t="shared" si="0"/>
        <v>3.7307692307692308</v>
      </c>
      <c r="R5" s="49">
        <f t="shared" si="1"/>
        <v>4.0384615384615383</v>
      </c>
      <c r="V5" s="49">
        <v>3.4166666666666665</v>
      </c>
      <c r="W5" s="49">
        <v>3.25</v>
      </c>
      <c r="Z5" s="241"/>
      <c r="AA5" s="49">
        <f t="shared" si="2"/>
        <v>3.333333333333333</v>
      </c>
      <c r="AE5" s="243">
        <f t="shared" si="3"/>
        <v>0</v>
      </c>
      <c r="AF5" s="49">
        <f t="shared" si="4"/>
        <v>0</v>
      </c>
      <c r="AG5" s="49">
        <f t="shared" si="5"/>
        <v>0</v>
      </c>
      <c r="AL5" s="49">
        <f t="shared" si="6"/>
        <v>0</v>
      </c>
      <c r="AM5" s="49">
        <f t="shared" si="7"/>
        <v>0</v>
      </c>
      <c r="AN5" s="49">
        <f t="shared" si="8"/>
        <v>0</v>
      </c>
      <c r="AO5" s="49">
        <f t="shared" si="9"/>
        <v>0</v>
      </c>
      <c r="AP5" s="49">
        <f t="shared" si="10"/>
        <v>0</v>
      </c>
      <c r="AX5" s="49">
        <f t="shared" si="11"/>
        <v>0</v>
      </c>
      <c r="AY5" s="49">
        <f t="shared" si="12"/>
        <v>0</v>
      </c>
      <c r="BB5" s="49">
        <f t="shared" si="13"/>
        <v>0</v>
      </c>
      <c r="BC5" s="49">
        <f t="shared" si="14"/>
        <v>0</v>
      </c>
      <c r="BD5" s="49">
        <f t="shared" si="15"/>
        <v>0</v>
      </c>
      <c r="BE5" s="49">
        <f t="shared" si="16"/>
        <v>0</v>
      </c>
      <c r="BK5">
        <v>20</v>
      </c>
      <c r="BL5">
        <v>0</v>
      </c>
      <c r="BM5">
        <v>0</v>
      </c>
      <c r="BP5">
        <v>20</v>
      </c>
      <c r="BQ5">
        <v>0</v>
      </c>
      <c r="BR5">
        <v>0</v>
      </c>
      <c r="BS5"/>
      <c r="BV5">
        <v>20</v>
      </c>
      <c r="BW5">
        <v>0</v>
      </c>
      <c r="BX5">
        <v>0</v>
      </c>
      <c r="BY5">
        <v>20</v>
      </c>
      <c r="BZ5">
        <v>0</v>
      </c>
      <c r="CA5">
        <v>0</v>
      </c>
      <c r="CB5">
        <v>20</v>
      </c>
      <c r="CC5">
        <v>0</v>
      </c>
      <c r="CD5">
        <v>0</v>
      </c>
      <c r="CE5">
        <v>20</v>
      </c>
      <c r="CF5">
        <v>0</v>
      </c>
      <c r="CG5">
        <v>0</v>
      </c>
    </row>
    <row r="6" spans="1:85">
      <c r="A6" s="244">
        <v>4</v>
      </c>
      <c r="B6" t="s">
        <v>962</v>
      </c>
      <c r="C6" t="s">
        <v>477</v>
      </c>
      <c r="D6" t="s">
        <v>961</v>
      </c>
      <c r="E6" t="s">
        <v>998</v>
      </c>
      <c r="F6" s="49">
        <v>3.4615384615384617</v>
      </c>
      <c r="G6" s="49">
        <v>3.2307692307692308</v>
      </c>
      <c r="J6" s="49">
        <v>3.8461538461538463</v>
      </c>
      <c r="K6" s="49">
        <v>3.7692307692307692</v>
      </c>
      <c r="O6" s="49">
        <f t="shared" si="0"/>
        <v>3.3461538461538463</v>
      </c>
      <c r="R6" s="49">
        <f t="shared" si="1"/>
        <v>3.8076923076923075</v>
      </c>
      <c r="V6" s="49">
        <v>3.75</v>
      </c>
      <c r="W6" s="49">
        <v>4.083333333333333</v>
      </c>
      <c r="Z6" s="241"/>
      <c r="AA6" s="49">
        <f t="shared" si="2"/>
        <v>3.9166666666666665</v>
      </c>
      <c r="AE6" s="243">
        <f t="shared" si="3"/>
        <v>0</v>
      </c>
      <c r="AF6" s="49">
        <f t="shared" si="4"/>
        <v>0</v>
      </c>
      <c r="AG6" s="49">
        <f t="shared" si="5"/>
        <v>0</v>
      </c>
      <c r="AL6" s="49">
        <f t="shared" si="6"/>
        <v>0</v>
      </c>
      <c r="AM6" s="49">
        <f t="shared" si="7"/>
        <v>0</v>
      </c>
      <c r="AN6" s="49">
        <f t="shared" si="8"/>
        <v>0</v>
      </c>
      <c r="AO6" s="49">
        <f t="shared" si="9"/>
        <v>0</v>
      </c>
      <c r="AP6" s="49">
        <f t="shared" si="10"/>
        <v>0</v>
      </c>
      <c r="AX6" s="49">
        <f t="shared" si="11"/>
        <v>0</v>
      </c>
      <c r="AY6" s="49">
        <f t="shared" si="12"/>
        <v>0</v>
      </c>
      <c r="BB6" s="49">
        <f t="shared" si="13"/>
        <v>0</v>
      </c>
      <c r="BC6" s="49">
        <f t="shared" si="14"/>
        <v>0</v>
      </c>
      <c r="BD6" s="49">
        <f t="shared" si="15"/>
        <v>0</v>
      </c>
      <c r="BE6" s="49">
        <f t="shared" si="16"/>
        <v>0</v>
      </c>
      <c r="BK6">
        <v>20</v>
      </c>
      <c r="BL6">
        <v>0</v>
      </c>
      <c r="BM6">
        <v>0</v>
      </c>
      <c r="BP6">
        <v>20</v>
      </c>
      <c r="BQ6">
        <v>0</v>
      </c>
      <c r="BR6">
        <v>0</v>
      </c>
      <c r="BS6"/>
      <c r="BV6">
        <v>20</v>
      </c>
      <c r="BW6">
        <v>0</v>
      </c>
      <c r="BX6">
        <v>0</v>
      </c>
      <c r="BY6">
        <v>20</v>
      </c>
      <c r="BZ6">
        <v>0</v>
      </c>
      <c r="CA6">
        <v>0</v>
      </c>
      <c r="CB6">
        <v>20</v>
      </c>
      <c r="CC6">
        <v>0</v>
      </c>
      <c r="CD6">
        <v>0</v>
      </c>
      <c r="CE6">
        <v>20</v>
      </c>
      <c r="CF6">
        <v>0</v>
      </c>
      <c r="CG6">
        <v>0</v>
      </c>
    </row>
    <row r="7" spans="1:85">
      <c r="A7" s="244">
        <v>5</v>
      </c>
      <c r="B7" t="s">
        <v>964</v>
      </c>
      <c r="C7" t="s">
        <v>577</v>
      </c>
      <c r="D7" t="s">
        <v>963</v>
      </c>
      <c r="E7" t="s">
        <v>999</v>
      </c>
      <c r="F7" s="49">
        <v>3.7692307692307692</v>
      </c>
      <c r="G7" s="49">
        <v>4.615384615384615</v>
      </c>
      <c r="J7" s="49">
        <v>4.2307692307692308</v>
      </c>
      <c r="K7" s="49">
        <v>5.166666666666667</v>
      </c>
      <c r="O7" s="49">
        <f t="shared" si="0"/>
        <v>4.1923076923076916</v>
      </c>
      <c r="R7" s="49">
        <f t="shared" si="1"/>
        <v>4.6987179487179489</v>
      </c>
      <c r="V7" s="49">
        <v>3.6666666666666665</v>
      </c>
      <c r="W7" s="49">
        <v>3.6666666666666665</v>
      </c>
      <c r="Z7" s="241"/>
      <c r="AA7" s="49">
        <f t="shared" si="2"/>
        <v>3.6666666666666665</v>
      </c>
      <c r="AE7" s="243">
        <f t="shared" si="3"/>
        <v>0</v>
      </c>
      <c r="AF7" s="49">
        <f t="shared" si="4"/>
        <v>0</v>
      </c>
      <c r="AG7" s="49">
        <f t="shared" si="5"/>
        <v>0</v>
      </c>
      <c r="AL7" s="49">
        <f t="shared" si="6"/>
        <v>0</v>
      </c>
      <c r="AM7" s="49">
        <f t="shared" si="7"/>
        <v>0</v>
      </c>
      <c r="AN7" s="49">
        <f t="shared" si="8"/>
        <v>0</v>
      </c>
      <c r="AO7" s="49">
        <f t="shared" si="9"/>
        <v>0</v>
      </c>
      <c r="AP7" s="49">
        <f t="shared" si="10"/>
        <v>0</v>
      </c>
      <c r="AX7" s="49">
        <f t="shared" si="11"/>
        <v>0</v>
      </c>
      <c r="AY7" s="49">
        <f t="shared" si="12"/>
        <v>0</v>
      </c>
      <c r="BB7" s="49">
        <f t="shared" si="13"/>
        <v>0</v>
      </c>
      <c r="BC7" s="49">
        <f t="shared" si="14"/>
        <v>0</v>
      </c>
      <c r="BD7" s="49">
        <f t="shared" si="15"/>
        <v>0</v>
      </c>
      <c r="BE7" s="49">
        <f t="shared" si="16"/>
        <v>0</v>
      </c>
      <c r="BK7">
        <v>20</v>
      </c>
      <c r="BL7">
        <v>0</v>
      </c>
      <c r="BM7">
        <v>0</v>
      </c>
      <c r="BP7">
        <v>20</v>
      </c>
      <c r="BQ7">
        <v>0</v>
      </c>
      <c r="BR7">
        <v>0</v>
      </c>
      <c r="BS7"/>
      <c r="BV7">
        <v>20</v>
      </c>
      <c r="BW7">
        <v>0</v>
      </c>
      <c r="BX7">
        <v>0</v>
      </c>
      <c r="BY7">
        <v>20</v>
      </c>
      <c r="BZ7">
        <v>0</v>
      </c>
      <c r="CA7">
        <v>0</v>
      </c>
      <c r="CB7">
        <v>20</v>
      </c>
      <c r="CC7">
        <v>0</v>
      </c>
      <c r="CD7">
        <v>0</v>
      </c>
      <c r="CE7">
        <v>20</v>
      </c>
      <c r="CF7">
        <v>0</v>
      </c>
      <c r="CG7">
        <v>0</v>
      </c>
    </row>
    <row r="8" spans="1:85">
      <c r="A8" s="244">
        <v>6</v>
      </c>
      <c r="B8" t="s">
        <v>966</v>
      </c>
      <c r="C8" t="s">
        <v>477</v>
      </c>
      <c r="D8" t="s">
        <v>965</v>
      </c>
      <c r="E8" t="s">
        <v>1000</v>
      </c>
      <c r="F8" s="49">
        <v>4.384615384615385</v>
      </c>
      <c r="G8" s="49">
        <v>4.7692307692307692</v>
      </c>
      <c r="J8" s="49">
        <v>5.0769230769230766</v>
      </c>
      <c r="K8" s="49">
        <v>4.7692307692307692</v>
      </c>
      <c r="O8" s="49">
        <f t="shared" si="0"/>
        <v>4.5769230769230766</v>
      </c>
      <c r="R8" s="49">
        <f t="shared" si="1"/>
        <v>4.9230769230769234</v>
      </c>
      <c r="V8" s="49">
        <v>4.75</v>
      </c>
      <c r="W8" s="49">
        <v>4.333333333333333</v>
      </c>
      <c r="Z8" s="241"/>
      <c r="AA8" s="49">
        <f t="shared" si="2"/>
        <v>4.5416666666666661</v>
      </c>
      <c r="AE8" s="243">
        <f t="shared" si="3"/>
        <v>0</v>
      </c>
      <c r="AF8" s="49">
        <f t="shared" si="4"/>
        <v>0</v>
      </c>
      <c r="AG8" s="49">
        <f t="shared" si="5"/>
        <v>0</v>
      </c>
      <c r="AL8" s="49">
        <f t="shared" si="6"/>
        <v>0</v>
      </c>
      <c r="AM8" s="49">
        <f t="shared" si="7"/>
        <v>0</v>
      </c>
      <c r="AN8" s="49">
        <f t="shared" si="8"/>
        <v>0</v>
      </c>
      <c r="AO8" s="49">
        <f t="shared" si="9"/>
        <v>0</v>
      </c>
      <c r="AP8" s="49">
        <f t="shared" si="10"/>
        <v>0</v>
      </c>
      <c r="AX8" s="49">
        <f t="shared" si="11"/>
        <v>0</v>
      </c>
      <c r="AY8" s="49">
        <f t="shared" si="12"/>
        <v>0</v>
      </c>
      <c r="BB8" s="49">
        <f t="shared" si="13"/>
        <v>0</v>
      </c>
      <c r="BC8" s="49">
        <f t="shared" si="14"/>
        <v>0</v>
      </c>
      <c r="BD8" s="49">
        <f t="shared" si="15"/>
        <v>0</v>
      </c>
      <c r="BE8" s="49">
        <f t="shared" si="16"/>
        <v>0</v>
      </c>
      <c r="BK8">
        <v>20</v>
      </c>
      <c r="BL8">
        <v>0</v>
      </c>
      <c r="BM8">
        <v>0</v>
      </c>
      <c r="BP8">
        <v>20</v>
      </c>
      <c r="BQ8">
        <v>0</v>
      </c>
      <c r="BR8">
        <v>0</v>
      </c>
      <c r="BS8"/>
      <c r="BV8">
        <v>20</v>
      </c>
      <c r="BW8">
        <v>0</v>
      </c>
      <c r="BX8">
        <v>0</v>
      </c>
      <c r="BY8">
        <v>20</v>
      </c>
      <c r="BZ8">
        <v>0</v>
      </c>
      <c r="CA8">
        <v>0</v>
      </c>
      <c r="CB8">
        <v>20</v>
      </c>
      <c r="CC8">
        <v>0</v>
      </c>
      <c r="CD8">
        <v>0</v>
      </c>
      <c r="CE8">
        <v>20</v>
      </c>
      <c r="CF8">
        <v>0</v>
      </c>
      <c r="CG8">
        <v>0</v>
      </c>
    </row>
    <row r="9" spans="1:85">
      <c r="A9" s="244">
        <v>7</v>
      </c>
      <c r="B9" t="s">
        <v>968</v>
      </c>
      <c r="C9" t="s">
        <v>577</v>
      </c>
      <c r="D9" t="s">
        <v>967</v>
      </c>
      <c r="E9" t="s">
        <v>1001</v>
      </c>
      <c r="F9" s="49">
        <v>3.6153846153846154</v>
      </c>
      <c r="G9" s="49">
        <v>4.0769230769230766</v>
      </c>
      <c r="J9" s="49">
        <v>4.2307692307692308</v>
      </c>
      <c r="K9" s="49">
        <v>4.9230769230769234</v>
      </c>
      <c r="O9" s="49">
        <f t="shared" si="0"/>
        <v>3.8461538461538458</v>
      </c>
      <c r="R9" s="49">
        <f t="shared" si="1"/>
        <v>4.5769230769230766</v>
      </c>
      <c r="V9" s="49">
        <v>3.1666666666666665</v>
      </c>
      <c r="W9" s="49">
        <v>3.3333333333333335</v>
      </c>
      <c r="Z9" s="241"/>
      <c r="AA9" s="49">
        <f t="shared" si="2"/>
        <v>3.25</v>
      </c>
      <c r="AE9" s="243">
        <f t="shared" si="3"/>
        <v>0</v>
      </c>
      <c r="AF9" s="49">
        <f t="shared" si="4"/>
        <v>0</v>
      </c>
      <c r="AG9" s="49">
        <f t="shared" si="5"/>
        <v>0</v>
      </c>
      <c r="AL9" s="49">
        <f t="shared" si="6"/>
        <v>0</v>
      </c>
      <c r="AM9" s="49">
        <f t="shared" si="7"/>
        <v>0</v>
      </c>
      <c r="AN9" s="49">
        <f t="shared" si="8"/>
        <v>0</v>
      </c>
      <c r="AO9" s="49">
        <f t="shared" si="9"/>
        <v>0</v>
      </c>
      <c r="AP9" s="49">
        <f t="shared" si="10"/>
        <v>0</v>
      </c>
      <c r="AX9" s="49">
        <f t="shared" si="11"/>
        <v>0</v>
      </c>
      <c r="AY9" s="49">
        <f t="shared" si="12"/>
        <v>0</v>
      </c>
      <c r="BB9" s="49">
        <f t="shared" si="13"/>
        <v>0</v>
      </c>
      <c r="BC9" s="49">
        <f t="shared" si="14"/>
        <v>0</v>
      </c>
      <c r="BD9" s="49">
        <f t="shared" si="15"/>
        <v>0</v>
      </c>
      <c r="BE9" s="49">
        <f t="shared" si="16"/>
        <v>0</v>
      </c>
      <c r="BK9">
        <v>20</v>
      </c>
      <c r="BL9">
        <v>0</v>
      </c>
      <c r="BM9">
        <v>0</v>
      </c>
      <c r="BP9">
        <v>20</v>
      </c>
      <c r="BQ9">
        <v>0</v>
      </c>
      <c r="BR9">
        <v>0</v>
      </c>
      <c r="BS9"/>
      <c r="BV9">
        <v>20</v>
      </c>
      <c r="BW9">
        <v>0</v>
      </c>
      <c r="BX9">
        <v>0</v>
      </c>
      <c r="BY9">
        <v>20</v>
      </c>
      <c r="BZ9">
        <v>0</v>
      </c>
      <c r="CA9">
        <v>0</v>
      </c>
      <c r="CB9">
        <v>20</v>
      </c>
      <c r="CC9">
        <v>0</v>
      </c>
      <c r="CD9">
        <v>0</v>
      </c>
      <c r="CE9">
        <v>20</v>
      </c>
      <c r="CF9">
        <v>0</v>
      </c>
      <c r="CG9">
        <v>0</v>
      </c>
    </row>
    <row r="10" spans="1:85">
      <c r="A10" s="244">
        <v>8</v>
      </c>
      <c r="B10" t="s">
        <v>970</v>
      </c>
      <c r="C10" t="s">
        <v>578</v>
      </c>
      <c r="D10" t="s">
        <v>969</v>
      </c>
      <c r="E10" t="s">
        <v>1002</v>
      </c>
      <c r="F10" s="49">
        <v>5.6923076923076925</v>
      </c>
      <c r="G10" s="49">
        <v>6.3076923076923075</v>
      </c>
      <c r="J10" s="49">
        <v>6.3076923076923075</v>
      </c>
      <c r="K10" s="49">
        <v>6.5384615384615383</v>
      </c>
      <c r="O10" s="49">
        <f t="shared" si="0"/>
        <v>6</v>
      </c>
      <c r="R10" s="49">
        <f t="shared" si="1"/>
        <v>6.4230769230769234</v>
      </c>
      <c r="V10" s="49">
        <v>5.416666666666667</v>
      </c>
      <c r="W10" s="49">
        <v>4.916666666666667</v>
      </c>
      <c r="Z10" s="241"/>
      <c r="AA10" s="49">
        <f t="shared" si="2"/>
        <v>5.166666666666667</v>
      </c>
      <c r="AE10" s="243">
        <f t="shared" si="3"/>
        <v>0</v>
      </c>
      <c r="AF10" s="49">
        <f t="shared" si="4"/>
        <v>0</v>
      </c>
      <c r="AG10" s="49">
        <f t="shared" si="5"/>
        <v>0</v>
      </c>
      <c r="AL10" s="49">
        <f t="shared" si="6"/>
        <v>0</v>
      </c>
      <c r="AM10" s="49">
        <f t="shared" si="7"/>
        <v>0</v>
      </c>
      <c r="AN10" s="49">
        <f t="shared" si="8"/>
        <v>0</v>
      </c>
      <c r="AO10" s="49">
        <f t="shared" si="9"/>
        <v>0</v>
      </c>
      <c r="AP10" s="49">
        <f t="shared" si="10"/>
        <v>0</v>
      </c>
      <c r="AX10" s="49">
        <f t="shared" si="11"/>
        <v>0</v>
      </c>
      <c r="AY10" s="49">
        <f t="shared" si="12"/>
        <v>0</v>
      </c>
      <c r="BB10" s="49">
        <f t="shared" si="13"/>
        <v>0</v>
      </c>
      <c r="BC10" s="49">
        <f t="shared" si="14"/>
        <v>0</v>
      </c>
      <c r="BD10" s="49">
        <f t="shared" si="15"/>
        <v>0</v>
      </c>
      <c r="BE10" s="49">
        <f t="shared" si="16"/>
        <v>0</v>
      </c>
      <c r="BK10">
        <v>20</v>
      </c>
      <c r="BL10">
        <v>0</v>
      </c>
      <c r="BM10">
        <v>0</v>
      </c>
      <c r="BP10">
        <v>20</v>
      </c>
      <c r="BQ10">
        <v>0</v>
      </c>
      <c r="BR10">
        <v>0</v>
      </c>
      <c r="BS10"/>
      <c r="BV10">
        <v>20</v>
      </c>
      <c r="BW10">
        <v>0</v>
      </c>
      <c r="BX10">
        <v>0</v>
      </c>
      <c r="BY10">
        <v>20</v>
      </c>
      <c r="BZ10">
        <v>0</v>
      </c>
      <c r="CA10">
        <v>0</v>
      </c>
      <c r="CB10">
        <v>20</v>
      </c>
      <c r="CC10">
        <v>0</v>
      </c>
      <c r="CD10">
        <v>0</v>
      </c>
      <c r="CE10">
        <v>20</v>
      </c>
      <c r="CF10">
        <v>0</v>
      </c>
      <c r="CG10">
        <v>0</v>
      </c>
    </row>
    <row r="11" spans="1:85">
      <c r="A11" s="244">
        <v>9</v>
      </c>
      <c r="B11" t="s">
        <v>972</v>
      </c>
      <c r="C11" t="s">
        <v>477</v>
      </c>
      <c r="D11" t="s">
        <v>971</v>
      </c>
      <c r="E11" t="s">
        <v>1003</v>
      </c>
      <c r="F11" s="49">
        <v>3.5384615384615383</v>
      </c>
      <c r="G11" s="49">
        <v>3.4615384615384617</v>
      </c>
      <c r="J11" s="49">
        <v>4.4615384615384617</v>
      </c>
      <c r="K11" s="49">
        <v>4.5384615384615383</v>
      </c>
      <c r="O11" s="49">
        <f t="shared" si="0"/>
        <v>3.5</v>
      </c>
      <c r="R11" s="49">
        <f t="shared" si="1"/>
        <v>4.5</v>
      </c>
      <c r="V11" s="49">
        <v>3.1666666666666665</v>
      </c>
      <c r="W11" s="49">
        <v>2.75</v>
      </c>
      <c r="Z11" s="241"/>
      <c r="AA11" s="49">
        <f t="shared" si="2"/>
        <v>2.958333333333333</v>
      </c>
      <c r="AE11" s="243">
        <f t="shared" si="3"/>
        <v>0</v>
      </c>
      <c r="AF11" s="49">
        <f t="shared" si="4"/>
        <v>0</v>
      </c>
      <c r="AG11" s="49">
        <f t="shared" si="5"/>
        <v>0</v>
      </c>
      <c r="AL11" s="49">
        <f t="shared" si="6"/>
        <v>0</v>
      </c>
      <c r="AM11" s="49">
        <f t="shared" si="7"/>
        <v>0</v>
      </c>
      <c r="AN11" s="49">
        <f t="shared" si="8"/>
        <v>0</v>
      </c>
      <c r="AO11" s="49">
        <f t="shared" si="9"/>
        <v>0</v>
      </c>
      <c r="AP11" s="49">
        <f t="shared" si="10"/>
        <v>0</v>
      </c>
      <c r="AX11" s="49">
        <f t="shared" si="11"/>
        <v>0</v>
      </c>
      <c r="AY11" s="49">
        <f t="shared" si="12"/>
        <v>0</v>
      </c>
      <c r="BB11" s="49">
        <f t="shared" si="13"/>
        <v>0</v>
      </c>
      <c r="BC11" s="49">
        <f t="shared" si="14"/>
        <v>0</v>
      </c>
      <c r="BD11" s="49">
        <f t="shared" si="15"/>
        <v>0</v>
      </c>
      <c r="BE11" s="49">
        <f t="shared" si="16"/>
        <v>0</v>
      </c>
      <c r="BK11">
        <v>20</v>
      </c>
      <c r="BL11">
        <v>0</v>
      </c>
      <c r="BM11">
        <v>0</v>
      </c>
      <c r="BP11">
        <v>20</v>
      </c>
      <c r="BQ11">
        <v>0</v>
      </c>
      <c r="BR11">
        <v>0</v>
      </c>
      <c r="BS11"/>
      <c r="BV11">
        <v>20</v>
      </c>
      <c r="BW11">
        <v>0</v>
      </c>
      <c r="BX11">
        <v>0</v>
      </c>
      <c r="BY11">
        <v>20</v>
      </c>
      <c r="BZ11">
        <v>0</v>
      </c>
      <c r="CA11">
        <v>0</v>
      </c>
      <c r="CB11">
        <v>20</v>
      </c>
      <c r="CC11">
        <v>0</v>
      </c>
      <c r="CD11">
        <v>0</v>
      </c>
      <c r="CE11">
        <v>20</v>
      </c>
      <c r="CF11">
        <v>0</v>
      </c>
      <c r="CG11">
        <v>0</v>
      </c>
    </row>
    <row r="12" spans="1:85">
      <c r="A12" s="244">
        <v>10</v>
      </c>
      <c r="B12" t="s">
        <v>974</v>
      </c>
      <c r="C12" t="s">
        <v>577</v>
      </c>
      <c r="D12" t="s">
        <v>973</v>
      </c>
      <c r="E12" t="s">
        <v>1004</v>
      </c>
      <c r="F12" s="49">
        <v>5.0769230769230766</v>
      </c>
      <c r="G12" s="49">
        <v>4.7692307692307692</v>
      </c>
      <c r="J12" s="49">
        <v>5.7692307692307692</v>
      </c>
      <c r="K12" s="49">
        <v>6.2307692307692308</v>
      </c>
      <c r="O12" s="49">
        <f t="shared" si="0"/>
        <v>4.9230769230769234</v>
      </c>
      <c r="R12" s="49">
        <f t="shared" si="1"/>
        <v>6</v>
      </c>
      <c r="V12" s="49">
        <v>4.666666666666667</v>
      </c>
      <c r="W12" s="49">
        <v>4.416666666666667</v>
      </c>
      <c r="Z12" s="241"/>
      <c r="AA12" s="49">
        <f t="shared" si="2"/>
        <v>4.541666666666667</v>
      </c>
      <c r="AE12" s="243">
        <f t="shared" si="3"/>
        <v>0</v>
      </c>
      <c r="AF12" s="49">
        <f t="shared" si="4"/>
        <v>0</v>
      </c>
      <c r="AG12" s="49">
        <f t="shared" si="5"/>
        <v>0</v>
      </c>
      <c r="AL12" s="49">
        <f t="shared" si="6"/>
        <v>0</v>
      </c>
      <c r="AM12" s="49">
        <f t="shared" si="7"/>
        <v>0</v>
      </c>
      <c r="AN12" s="49">
        <f t="shared" si="8"/>
        <v>0</v>
      </c>
      <c r="AO12" s="49">
        <f t="shared" si="9"/>
        <v>0</v>
      </c>
      <c r="AP12" s="49">
        <f t="shared" si="10"/>
        <v>0</v>
      </c>
      <c r="AX12" s="49">
        <f t="shared" si="11"/>
        <v>0</v>
      </c>
      <c r="AY12" s="49">
        <f t="shared" si="12"/>
        <v>0</v>
      </c>
      <c r="BB12" s="49">
        <f t="shared" si="13"/>
        <v>0</v>
      </c>
      <c r="BC12" s="49">
        <f t="shared" si="14"/>
        <v>0</v>
      </c>
      <c r="BD12" s="49">
        <f t="shared" si="15"/>
        <v>0</v>
      </c>
      <c r="BE12" s="49">
        <f t="shared" si="16"/>
        <v>0</v>
      </c>
      <c r="BK12">
        <v>20</v>
      </c>
      <c r="BL12">
        <v>0</v>
      </c>
      <c r="BM12">
        <v>0</v>
      </c>
      <c r="BP12">
        <v>20</v>
      </c>
      <c r="BQ12">
        <v>0</v>
      </c>
      <c r="BR12">
        <v>0</v>
      </c>
      <c r="BS12"/>
      <c r="BV12">
        <v>20</v>
      </c>
      <c r="BW12">
        <v>0</v>
      </c>
      <c r="BX12">
        <v>0</v>
      </c>
      <c r="BY12">
        <v>20</v>
      </c>
      <c r="BZ12">
        <v>0</v>
      </c>
      <c r="CA12">
        <v>0</v>
      </c>
      <c r="CB12">
        <v>20</v>
      </c>
      <c r="CC12">
        <v>0</v>
      </c>
      <c r="CD12">
        <v>0</v>
      </c>
      <c r="CE12">
        <v>20</v>
      </c>
      <c r="CF12">
        <v>0</v>
      </c>
      <c r="CG12">
        <v>0</v>
      </c>
    </row>
    <row r="13" spans="1:85">
      <c r="A13" s="244">
        <v>11</v>
      </c>
      <c r="B13" t="s">
        <v>976</v>
      </c>
      <c r="C13" t="s">
        <v>477</v>
      </c>
      <c r="D13" t="s">
        <v>975</v>
      </c>
      <c r="E13" t="s">
        <v>1005</v>
      </c>
      <c r="F13" s="49">
        <v>2.9230769230769229</v>
      </c>
      <c r="G13" s="49">
        <v>3.1538461538461537</v>
      </c>
      <c r="J13" s="49">
        <v>4</v>
      </c>
      <c r="K13" s="49">
        <v>3.8461538461538463</v>
      </c>
      <c r="O13" s="49">
        <f t="shared" si="0"/>
        <v>3.0384615384615383</v>
      </c>
      <c r="R13" s="49">
        <f t="shared" si="1"/>
        <v>3.9230769230769234</v>
      </c>
      <c r="V13" s="49">
        <v>3.3333333333333335</v>
      </c>
      <c r="W13" s="49">
        <v>3.0833333333333335</v>
      </c>
      <c r="Z13" s="241"/>
      <c r="AA13" s="49">
        <f t="shared" si="2"/>
        <v>3.2083333333333335</v>
      </c>
      <c r="AE13" s="243">
        <f t="shared" si="3"/>
        <v>0</v>
      </c>
      <c r="AF13" s="49">
        <f t="shared" si="4"/>
        <v>0</v>
      </c>
      <c r="AG13" s="49">
        <f t="shared" si="5"/>
        <v>0</v>
      </c>
      <c r="AL13" s="49">
        <f t="shared" si="6"/>
        <v>0</v>
      </c>
      <c r="AM13" s="49">
        <f t="shared" si="7"/>
        <v>0</v>
      </c>
      <c r="AN13" s="49">
        <f t="shared" si="8"/>
        <v>0</v>
      </c>
      <c r="AO13" s="49">
        <f t="shared" si="9"/>
        <v>0</v>
      </c>
      <c r="AP13" s="49">
        <f t="shared" si="10"/>
        <v>0</v>
      </c>
      <c r="AX13" s="49">
        <f t="shared" si="11"/>
        <v>0</v>
      </c>
      <c r="AY13" s="49">
        <f t="shared" si="12"/>
        <v>0</v>
      </c>
      <c r="BB13" s="49">
        <f t="shared" si="13"/>
        <v>0</v>
      </c>
      <c r="BC13" s="49">
        <f t="shared" si="14"/>
        <v>0</v>
      </c>
      <c r="BD13" s="49">
        <f t="shared" si="15"/>
        <v>0</v>
      </c>
      <c r="BE13" s="49">
        <f t="shared" si="16"/>
        <v>0</v>
      </c>
      <c r="BK13">
        <v>20</v>
      </c>
      <c r="BL13">
        <v>0</v>
      </c>
      <c r="BM13">
        <v>0</v>
      </c>
      <c r="BP13">
        <v>20</v>
      </c>
      <c r="BQ13">
        <v>0</v>
      </c>
      <c r="BR13">
        <v>0</v>
      </c>
      <c r="BS13"/>
      <c r="BV13">
        <v>20</v>
      </c>
      <c r="BW13">
        <v>0</v>
      </c>
      <c r="BX13">
        <v>0</v>
      </c>
      <c r="BY13">
        <v>20</v>
      </c>
      <c r="BZ13">
        <v>0</v>
      </c>
      <c r="CA13">
        <v>0</v>
      </c>
      <c r="CB13">
        <v>20</v>
      </c>
      <c r="CC13">
        <v>0</v>
      </c>
      <c r="CD13">
        <v>0</v>
      </c>
      <c r="CE13">
        <v>20</v>
      </c>
      <c r="CF13">
        <v>0</v>
      </c>
      <c r="CG13">
        <v>0</v>
      </c>
    </row>
    <row r="14" spans="1:85">
      <c r="A14" s="244">
        <v>12</v>
      </c>
      <c r="B14" t="s">
        <v>978</v>
      </c>
      <c r="C14" t="s">
        <v>577</v>
      </c>
      <c r="D14" t="s">
        <v>977</v>
      </c>
      <c r="E14" t="s">
        <v>1006</v>
      </c>
      <c r="F14" s="49">
        <v>5.384615384615385</v>
      </c>
      <c r="G14" s="49">
        <v>4.3076923076923075</v>
      </c>
      <c r="J14" s="49">
        <v>5.7692307692307692</v>
      </c>
      <c r="K14" s="49">
        <v>6.0769230769230766</v>
      </c>
      <c r="O14" s="49">
        <f t="shared" si="0"/>
        <v>4.8461538461538467</v>
      </c>
      <c r="R14" s="49">
        <f t="shared" si="1"/>
        <v>5.9230769230769234</v>
      </c>
      <c r="V14" s="49">
        <v>4.333333333333333</v>
      </c>
      <c r="W14" s="49">
        <v>4.25</v>
      </c>
      <c r="Z14" s="241"/>
      <c r="AA14" s="49">
        <f t="shared" si="2"/>
        <v>4.2916666666666661</v>
      </c>
      <c r="AE14" s="243">
        <f t="shared" si="3"/>
        <v>0</v>
      </c>
      <c r="AF14" s="49">
        <f t="shared" si="4"/>
        <v>0</v>
      </c>
      <c r="AG14" s="49">
        <f t="shared" si="5"/>
        <v>0</v>
      </c>
      <c r="AL14" s="49">
        <f t="shared" si="6"/>
        <v>0</v>
      </c>
      <c r="AM14" s="49">
        <f t="shared" si="7"/>
        <v>0</v>
      </c>
      <c r="AN14" s="49">
        <f t="shared" si="8"/>
        <v>0</v>
      </c>
      <c r="AO14" s="49">
        <f t="shared" si="9"/>
        <v>0</v>
      </c>
      <c r="AP14" s="49">
        <f t="shared" si="10"/>
        <v>0</v>
      </c>
      <c r="AX14" s="49">
        <f t="shared" si="11"/>
        <v>0</v>
      </c>
      <c r="AY14" s="49">
        <f t="shared" si="12"/>
        <v>0</v>
      </c>
      <c r="BB14" s="49">
        <f t="shared" si="13"/>
        <v>0</v>
      </c>
      <c r="BC14" s="49">
        <f t="shared" si="14"/>
        <v>0</v>
      </c>
      <c r="BD14" s="49">
        <f t="shared" si="15"/>
        <v>0</v>
      </c>
      <c r="BE14" s="49">
        <f t="shared" si="16"/>
        <v>0</v>
      </c>
      <c r="BK14">
        <v>20</v>
      </c>
      <c r="BL14">
        <v>0</v>
      </c>
      <c r="BM14">
        <v>0</v>
      </c>
      <c r="BP14">
        <v>20</v>
      </c>
      <c r="BQ14">
        <v>0</v>
      </c>
      <c r="BR14">
        <v>0</v>
      </c>
      <c r="BS14"/>
      <c r="BV14">
        <v>20</v>
      </c>
      <c r="BW14">
        <v>0</v>
      </c>
      <c r="BX14">
        <v>0</v>
      </c>
      <c r="BY14">
        <v>20</v>
      </c>
      <c r="BZ14">
        <v>0</v>
      </c>
      <c r="CA14">
        <v>0</v>
      </c>
      <c r="CB14">
        <v>20</v>
      </c>
      <c r="CC14">
        <v>0</v>
      </c>
      <c r="CD14">
        <v>0</v>
      </c>
      <c r="CE14">
        <v>20</v>
      </c>
      <c r="CF14">
        <v>0</v>
      </c>
      <c r="CG14">
        <v>0</v>
      </c>
    </row>
    <row r="15" spans="1:85">
      <c r="A15" s="244">
        <v>13</v>
      </c>
      <c r="B15" t="s">
        <v>980</v>
      </c>
      <c r="C15" t="s">
        <v>578</v>
      </c>
      <c r="D15" t="s">
        <v>979</v>
      </c>
      <c r="E15" t="s">
        <v>1007</v>
      </c>
      <c r="F15" s="49">
        <v>3.8461538461538463</v>
      </c>
      <c r="G15" s="49">
        <v>3.6153846153846154</v>
      </c>
      <c r="J15" s="49">
        <v>3.9230769230769229</v>
      </c>
      <c r="K15" s="49">
        <v>4.615384615384615</v>
      </c>
      <c r="O15" s="49">
        <f t="shared" si="0"/>
        <v>3.7307692307692308</v>
      </c>
      <c r="R15" s="49">
        <f t="shared" si="1"/>
        <v>4.2692307692307692</v>
      </c>
      <c r="V15" s="49">
        <v>2.9166666666666665</v>
      </c>
      <c r="W15" s="49">
        <v>3.1666666666666665</v>
      </c>
      <c r="Z15" s="241"/>
      <c r="AA15" s="49">
        <f t="shared" si="2"/>
        <v>3.0416666666666665</v>
      </c>
      <c r="AE15" s="243">
        <f t="shared" si="3"/>
        <v>0</v>
      </c>
      <c r="AF15" s="49">
        <f t="shared" si="4"/>
        <v>0</v>
      </c>
      <c r="AG15" s="49">
        <f t="shared" si="5"/>
        <v>0</v>
      </c>
      <c r="AL15" s="49">
        <f t="shared" si="6"/>
        <v>0</v>
      </c>
      <c r="AM15" s="49">
        <f t="shared" si="7"/>
        <v>0</v>
      </c>
      <c r="AN15" s="49">
        <f t="shared" si="8"/>
        <v>0</v>
      </c>
      <c r="AO15" s="49">
        <f t="shared" si="9"/>
        <v>0</v>
      </c>
      <c r="AP15" s="49">
        <f t="shared" si="10"/>
        <v>0</v>
      </c>
      <c r="AX15" s="49">
        <f t="shared" si="11"/>
        <v>0</v>
      </c>
      <c r="AY15" s="49">
        <f t="shared" si="12"/>
        <v>0</v>
      </c>
      <c r="BB15" s="49">
        <f t="shared" si="13"/>
        <v>0</v>
      </c>
      <c r="BC15" s="49">
        <f t="shared" si="14"/>
        <v>0</v>
      </c>
      <c r="BD15" s="49">
        <f t="shared" si="15"/>
        <v>0</v>
      </c>
      <c r="BE15" s="49">
        <f t="shared" si="16"/>
        <v>0</v>
      </c>
      <c r="BK15">
        <v>20</v>
      </c>
      <c r="BL15">
        <v>0</v>
      </c>
      <c r="BM15">
        <v>0</v>
      </c>
      <c r="BP15">
        <v>20</v>
      </c>
      <c r="BQ15">
        <v>0</v>
      </c>
      <c r="BR15">
        <v>0</v>
      </c>
      <c r="BS15"/>
      <c r="BV15">
        <v>20</v>
      </c>
      <c r="BW15">
        <v>0</v>
      </c>
      <c r="BX15">
        <v>0</v>
      </c>
      <c r="BY15">
        <v>20</v>
      </c>
      <c r="BZ15">
        <v>0</v>
      </c>
      <c r="CA15">
        <v>0</v>
      </c>
      <c r="CB15">
        <v>20</v>
      </c>
      <c r="CC15">
        <v>0</v>
      </c>
      <c r="CD15">
        <v>0</v>
      </c>
      <c r="CE15">
        <v>20</v>
      </c>
      <c r="CF15">
        <v>0</v>
      </c>
      <c r="CG15">
        <v>0</v>
      </c>
    </row>
    <row r="16" spans="1:85">
      <c r="A16" s="244">
        <v>14</v>
      </c>
      <c r="B16" t="s">
        <v>982</v>
      </c>
      <c r="C16" t="s">
        <v>477</v>
      </c>
      <c r="D16" t="s">
        <v>981</v>
      </c>
      <c r="E16" t="s">
        <v>1008</v>
      </c>
      <c r="F16" s="49">
        <v>6.4615384615384617</v>
      </c>
      <c r="G16" s="49">
        <v>6.0769230769230766</v>
      </c>
      <c r="J16" s="49">
        <v>6.384615384615385</v>
      </c>
      <c r="K16" s="49">
        <v>6.8461538461538458</v>
      </c>
      <c r="O16" s="49">
        <f t="shared" si="0"/>
        <v>6.2692307692307692</v>
      </c>
      <c r="R16" s="49">
        <f t="shared" si="1"/>
        <v>6.615384615384615</v>
      </c>
      <c r="V16" s="49">
        <v>5.416666666666667</v>
      </c>
      <c r="W16" s="49">
        <v>5.1818181818181817</v>
      </c>
      <c r="Z16" s="241"/>
      <c r="AA16" s="49">
        <f t="shared" si="2"/>
        <v>5.2992424242424239</v>
      </c>
      <c r="AE16" s="243">
        <f t="shared" si="3"/>
        <v>0</v>
      </c>
      <c r="AF16" s="49">
        <f t="shared" si="4"/>
        <v>0</v>
      </c>
      <c r="AG16" s="49">
        <f t="shared" si="5"/>
        <v>0</v>
      </c>
      <c r="AL16" s="49">
        <f t="shared" si="6"/>
        <v>0</v>
      </c>
      <c r="AM16" s="49">
        <f t="shared" si="7"/>
        <v>0</v>
      </c>
      <c r="AN16" s="49">
        <f t="shared" si="8"/>
        <v>0</v>
      </c>
      <c r="AO16" s="49">
        <f t="shared" si="9"/>
        <v>0</v>
      </c>
      <c r="AP16" s="49">
        <f t="shared" si="10"/>
        <v>0</v>
      </c>
      <c r="AX16" s="49">
        <f t="shared" si="11"/>
        <v>0</v>
      </c>
      <c r="AY16" s="49">
        <f t="shared" si="12"/>
        <v>0</v>
      </c>
      <c r="BB16" s="49">
        <f t="shared" si="13"/>
        <v>0</v>
      </c>
      <c r="BC16" s="49">
        <f t="shared" si="14"/>
        <v>0</v>
      </c>
      <c r="BD16" s="49">
        <f t="shared" si="15"/>
        <v>0</v>
      </c>
      <c r="BE16" s="49">
        <f t="shared" si="16"/>
        <v>0</v>
      </c>
      <c r="BK16">
        <v>20</v>
      </c>
      <c r="BL16">
        <v>0</v>
      </c>
      <c r="BM16">
        <v>0</v>
      </c>
      <c r="BP16">
        <v>20</v>
      </c>
      <c r="BQ16">
        <v>0</v>
      </c>
      <c r="BR16">
        <v>0</v>
      </c>
      <c r="BS16"/>
      <c r="BV16">
        <v>20</v>
      </c>
      <c r="BW16">
        <v>0</v>
      </c>
      <c r="BX16">
        <v>0</v>
      </c>
      <c r="BY16">
        <v>20</v>
      </c>
      <c r="BZ16">
        <v>0</v>
      </c>
      <c r="CA16">
        <v>0</v>
      </c>
      <c r="CB16">
        <v>20</v>
      </c>
      <c r="CC16">
        <v>0</v>
      </c>
      <c r="CD16">
        <v>0</v>
      </c>
      <c r="CE16">
        <v>20</v>
      </c>
      <c r="CF16">
        <v>0</v>
      </c>
      <c r="CG16">
        <v>0</v>
      </c>
    </row>
    <row r="17" spans="1:85">
      <c r="A17" s="244">
        <v>15</v>
      </c>
      <c r="B17" t="s">
        <v>984</v>
      </c>
      <c r="C17" t="s">
        <v>577</v>
      </c>
      <c r="D17" t="s">
        <v>983</v>
      </c>
      <c r="E17" t="s">
        <v>1009</v>
      </c>
      <c r="F17" s="49">
        <v>7.0769230769230766</v>
      </c>
      <c r="G17" s="49">
        <v>6.615384615384615</v>
      </c>
      <c r="J17" s="49">
        <v>7</v>
      </c>
      <c r="K17" s="49">
        <v>7.2307692307692308</v>
      </c>
      <c r="O17" s="49">
        <f t="shared" si="0"/>
        <v>6.8461538461538458</v>
      </c>
      <c r="R17" s="49">
        <f t="shared" si="1"/>
        <v>7.115384615384615</v>
      </c>
      <c r="V17" s="49">
        <v>4.4545454545454541</v>
      </c>
      <c r="W17" s="49">
        <v>4.916666666666667</v>
      </c>
      <c r="Z17" s="241"/>
      <c r="AA17" s="49">
        <f t="shared" si="2"/>
        <v>4.6856060606060606</v>
      </c>
      <c r="AE17" s="243">
        <f t="shared" si="3"/>
        <v>0</v>
      </c>
      <c r="AF17" s="49">
        <f t="shared" si="4"/>
        <v>0</v>
      </c>
      <c r="AG17" s="49">
        <f t="shared" si="5"/>
        <v>0</v>
      </c>
      <c r="AL17" s="49">
        <f t="shared" si="6"/>
        <v>0.9884320889261532</v>
      </c>
      <c r="AM17" s="49">
        <f t="shared" si="7"/>
        <v>0</v>
      </c>
      <c r="AN17" s="49">
        <f t="shared" si="8"/>
        <v>0.92729521800161219</v>
      </c>
      <c r="AO17" s="49">
        <f t="shared" si="9"/>
        <v>0.45102681179626242</v>
      </c>
      <c r="AP17" s="49">
        <f t="shared" si="10"/>
        <v>0.59168852968100694</v>
      </c>
      <c r="AX17" s="49">
        <f t="shared" si="11"/>
        <v>0</v>
      </c>
      <c r="AY17" s="49">
        <f t="shared" si="12"/>
        <v>0</v>
      </c>
      <c r="BB17" s="49">
        <f t="shared" si="13"/>
        <v>22.5</v>
      </c>
      <c r="BC17" s="49">
        <f t="shared" si="14"/>
        <v>0</v>
      </c>
      <c r="BD17" s="49">
        <f t="shared" si="15"/>
        <v>20</v>
      </c>
      <c r="BE17" s="49">
        <f t="shared" si="16"/>
        <v>5</v>
      </c>
      <c r="BK17">
        <v>20</v>
      </c>
      <c r="BL17">
        <v>0</v>
      </c>
      <c r="BM17">
        <v>0</v>
      </c>
      <c r="BP17">
        <v>20</v>
      </c>
      <c r="BQ17">
        <v>0</v>
      </c>
      <c r="BR17">
        <v>0</v>
      </c>
      <c r="BS17"/>
      <c r="BV17">
        <v>20</v>
      </c>
      <c r="BW17">
        <v>2</v>
      </c>
      <c r="BX17">
        <v>0</v>
      </c>
      <c r="BY17">
        <v>20</v>
      </c>
      <c r="BZ17">
        <v>7</v>
      </c>
      <c r="CA17">
        <v>0</v>
      </c>
      <c r="CB17">
        <v>20</v>
      </c>
      <c r="CC17">
        <v>6</v>
      </c>
      <c r="CD17">
        <v>2</v>
      </c>
      <c r="CE17">
        <v>20</v>
      </c>
      <c r="CF17">
        <v>2</v>
      </c>
      <c r="CG17">
        <v>0</v>
      </c>
    </row>
    <row r="18" spans="1:85">
      <c r="A18" s="244">
        <v>16</v>
      </c>
      <c r="B18" t="s">
        <v>986</v>
      </c>
      <c r="C18" t="s">
        <v>578</v>
      </c>
      <c r="D18" t="s">
        <v>985</v>
      </c>
      <c r="E18" t="s">
        <v>1010</v>
      </c>
      <c r="F18" s="49">
        <v>6.4615384615384617</v>
      </c>
      <c r="G18" s="49">
        <v>6.9230769230769234</v>
      </c>
      <c r="J18" s="49">
        <v>6.4615384615384617</v>
      </c>
      <c r="K18" s="49">
        <v>7.3076923076923075</v>
      </c>
      <c r="O18" s="49">
        <f t="shared" si="0"/>
        <v>6.6923076923076925</v>
      </c>
      <c r="R18" s="49">
        <f t="shared" si="1"/>
        <v>6.884615384615385</v>
      </c>
      <c r="V18" s="49">
        <v>5.333333333333333</v>
      </c>
      <c r="W18" s="49">
        <v>4.833333333333333</v>
      </c>
      <c r="Z18" s="241"/>
      <c r="AA18" s="49">
        <f t="shared" si="2"/>
        <v>5.083333333333333</v>
      </c>
      <c r="AE18" s="243">
        <f t="shared" si="3"/>
        <v>0.55481103298007151</v>
      </c>
      <c r="AF18" s="49">
        <f t="shared" si="4"/>
        <v>0</v>
      </c>
      <c r="AG18" s="49">
        <f t="shared" si="5"/>
        <v>0.27740551649003575</v>
      </c>
      <c r="AL18" s="49">
        <f t="shared" si="6"/>
        <v>0</v>
      </c>
      <c r="AM18" s="49">
        <f t="shared" si="7"/>
        <v>0</v>
      </c>
      <c r="AN18" s="49">
        <f t="shared" si="8"/>
        <v>0</v>
      </c>
      <c r="AO18" s="49">
        <f t="shared" si="9"/>
        <v>0</v>
      </c>
      <c r="AP18" s="49">
        <f t="shared" si="10"/>
        <v>0</v>
      </c>
      <c r="AX18" s="49">
        <f t="shared" si="11"/>
        <v>7.5</v>
      </c>
      <c r="AY18" s="49">
        <f t="shared" si="12"/>
        <v>0</v>
      </c>
      <c r="BB18" s="49">
        <f t="shared" si="13"/>
        <v>0</v>
      </c>
      <c r="BC18" s="49">
        <f t="shared" si="14"/>
        <v>0</v>
      </c>
      <c r="BD18" s="49">
        <f t="shared" si="15"/>
        <v>0</v>
      </c>
      <c r="BE18" s="49">
        <f t="shared" si="16"/>
        <v>0</v>
      </c>
      <c r="BK18">
        <v>20</v>
      </c>
      <c r="BL18">
        <v>1</v>
      </c>
      <c r="BM18">
        <v>0</v>
      </c>
      <c r="BP18">
        <v>20</v>
      </c>
      <c r="BQ18">
        <v>2</v>
      </c>
      <c r="BR18">
        <v>0</v>
      </c>
      <c r="BS18"/>
      <c r="BV18">
        <v>20</v>
      </c>
      <c r="BW18">
        <v>0</v>
      </c>
      <c r="BX18">
        <v>0</v>
      </c>
      <c r="BY18">
        <v>20</v>
      </c>
      <c r="BZ18">
        <v>0</v>
      </c>
      <c r="CA18">
        <v>0</v>
      </c>
      <c r="CB18">
        <v>20</v>
      </c>
      <c r="CC18">
        <v>0</v>
      </c>
      <c r="CD18">
        <v>0</v>
      </c>
      <c r="CE18">
        <v>20</v>
      </c>
      <c r="CF18">
        <v>0</v>
      </c>
      <c r="CG18">
        <v>0</v>
      </c>
    </row>
    <row r="19" spans="1:85">
      <c r="A19" s="244">
        <v>17</v>
      </c>
      <c r="B19" t="s">
        <v>988</v>
      </c>
      <c r="C19" t="s">
        <v>577</v>
      </c>
      <c r="D19" t="s">
        <v>987</v>
      </c>
      <c r="E19" t="s">
        <v>1011</v>
      </c>
      <c r="F19" s="49">
        <v>5.6923076923076925</v>
      </c>
      <c r="G19" s="49">
        <v>6.3076923076923075</v>
      </c>
      <c r="J19" s="49">
        <v>6.2307692307692308</v>
      </c>
      <c r="K19" s="49">
        <v>6.9230769230769234</v>
      </c>
      <c r="O19" s="49">
        <f t="shared" si="0"/>
        <v>6</v>
      </c>
      <c r="R19" s="49">
        <f t="shared" si="1"/>
        <v>6.5769230769230766</v>
      </c>
      <c r="V19" s="49">
        <v>3.9166666666666665</v>
      </c>
      <c r="W19" s="49">
        <v>3.7272727272727271</v>
      </c>
      <c r="Z19" s="241"/>
      <c r="AA19" s="49">
        <f t="shared" si="2"/>
        <v>3.8219696969696968</v>
      </c>
      <c r="AE19" s="243">
        <f t="shared" si="3"/>
        <v>0</v>
      </c>
      <c r="AF19" s="49">
        <f t="shared" si="4"/>
        <v>0</v>
      </c>
      <c r="AG19" s="49">
        <f t="shared" si="5"/>
        <v>0</v>
      </c>
      <c r="AL19" s="49">
        <f t="shared" si="6"/>
        <v>0</v>
      </c>
      <c r="AM19" s="49">
        <f t="shared" si="7"/>
        <v>0</v>
      </c>
      <c r="AN19" s="49">
        <f t="shared" si="8"/>
        <v>0</v>
      </c>
      <c r="AO19" s="49">
        <f t="shared" si="9"/>
        <v>0</v>
      </c>
      <c r="AP19" s="49">
        <f t="shared" si="10"/>
        <v>0</v>
      </c>
      <c r="AX19" s="49">
        <f t="shared" si="11"/>
        <v>0</v>
      </c>
      <c r="AY19" s="49">
        <f t="shared" si="12"/>
        <v>0</v>
      </c>
      <c r="BB19" s="49">
        <f t="shared" si="13"/>
        <v>0</v>
      </c>
      <c r="BC19" s="49">
        <f t="shared" si="14"/>
        <v>0</v>
      </c>
      <c r="BD19" s="49">
        <f t="shared" si="15"/>
        <v>0</v>
      </c>
      <c r="BE19" s="49">
        <f t="shared" si="16"/>
        <v>0</v>
      </c>
      <c r="BK19">
        <v>20</v>
      </c>
      <c r="BL19">
        <v>0</v>
      </c>
      <c r="BM19">
        <v>0</v>
      </c>
      <c r="BP19">
        <v>20</v>
      </c>
      <c r="BQ19">
        <v>0</v>
      </c>
      <c r="BR19">
        <v>0</v>
      </c>
      <c r="BS19"/>
      <c r="BV19">
        <v>20</v>
      </c>
      <c r="BW19">
        <v>0</v>
      </c>
      <c r="BX19">
        <v>0</v>
      </c>
      <c r="BY19">
        <v>20</v>
      </c>
      <c r="BZ19">
        <v>0</v>
      </c>
      <c r="CA19">
        <v>0</v>
      </c>
      <c r="CB19">
        <v>20</v>
      </c>
      <c r="CC19">
        <v>0</v>
      </c>
      <c r="CD19">
        <v>0</v>
      </c>
      <c r="CE19">
        <v>20</v>
      </c>
      <c r="CF19">
        <v>0</v>
      </c>
      <c r="CG19">
        <v>0</v>
      </c>
    </row>
    <row r="20" spans="1:85">
      <c r="A20" s="244">
        <v>18</v>
      </c>
      <c r="B20" t="s">
        <v>990</v>
      </c>
      <c r="C20" t="s">
        <v>477</v>
      </c>
      <c r="D20" t="s">
        <v>989</v>
      </c>
      <c r="E20" t="s">
        <v>1012</v>
      </c>
      <c r="F20" s="49">
        <v>6.2307692307692308</v>
      </c>
      <c r="G20" s="49">
        <v>5.9230769230769234</v>
      </c>
      <c r="J20" s="49">
        <v>6.0769230769230766</v>
      </c>
      <c r="K20" s="49">
        <v>7.3076923076923075</v>
      </c>
      <c r="O20" s="49">
        <f t="shared" si="0"/>
        <v>6.0769230769230766</v>
      </c>
      <c r="R20" s="49">
        <f t="shared" si="1"/>
        <v>6.6923076923076916</v>
      </c>
      <c r="V20" s="49">
        <v>5.25</v>
      </c>
      <c r="W20" s="49">
        <v>4.666666666666667</v>
      </c>
      <c r="Z20" s="241"/>
      <c r="AA20" s="49">
        <f t="shared" si="2"/>
        <v>4.9583333333333339</v>
      </c>
      <c r="AE20" s="243">
        <f t="shared" si="3"/>
        <v>0</v>
      </c>
      <c r="AF20" s="49">
        <f t="shared" si="4"/>
        <v>0</v>
      </c>
      <c r="AG20" s="49">
        <f t="shared" si="5"/>
        <v>0</v>
      </c>
      <c r="AL20" s="49">
        <f t="shared" si="6"/>
        <v>0</v>
      </c>
      <c r="AM20" s="49">
        <f t="shared" si="7"/>
        <v>0</v>
      </c>
      <c r="AN20" s="49">
        <f t="shared" si="8"/>
        <v>0</v>
      </c>
      <c r="AO20" s="49">
        <f t="shared" si="9"/>
        <v>0</v>
      </c>
      <c r="AP20" s="49">
        <f t="shared" si="10"/>
        <v>0</v>
      </c>
      <c r="AX20" s="49">
        <f t="shared" si="11"/>
        <v>0</v>
      </c>
      <c r="AY20" s="49">
        <f t="shared" si="12"/>
        <v>0</v>
      </c>
      <c r="BB20" s="49">
        <f t="shared" si="13"/>
        <v>0</v>
      </c>
      <c r="BC20" s="49">
        <f t="shared" si="14"/>
        <v>0</v>
      </c>
      <c r="BD20" s="49">
        <f t="shared" si="15"/>
        <v>0</v>
      </c>
      <c r="BE20" s="49">
        <f t="shared" si="16"/>
        <v>0</v>
      </c>
      <c r="BK20">
        <v>20</v>
      </c>
      <c r="BL20">
        <v>0</v>
      </c>
      <c r="BM20">
        <v>0</v>
      </c>
      <c r="BP20">
        <v>20</v>
      </c>
      <c r="BQ20">
        <v>0</v>
      </c>
      <c r="BR20">
        <v>0</v>
      </c>
      <c r="BS20"/>
      <c r="BV20">
        <v>20</v>
      </c>
      <c r="BW20">
        <v>0</v>
      </c>
      <c r="BX20">
        <v>0</v>
      </c>
      <c r="BY20">
        <v>20</v>
      </c>
      <c r="BZ20">
        <v>0</v>
      </c>
      <c r="CA20">
        <v>0</v>
      </c>
      <c r="CB20">
        <v>20</v>
      </c>
      <c r="CC20">
        <v>0</v>
      </c>
      <c r="CD20">
        <v>0</v>
      </c>
      <c r="CE20">
        <v>20</v>
      </c>
      <c r="CF20">
        <v>0</v>
      </c>
      <c r="CG20">
        <v>0</v>
      </c>
    </row>
    <row r="21" spans="1:85">
      <c r="A21" s="244">
        <v>19</v>
      </c>
      <c r="B21" t="s">
        <v>992</v>
      </c>
      <c r="C21" t="s">
        <v>578</v>
      </c>
      <c r="D21" t="s">
        <v>991</v>
      </c>
      <c r="E21" t="s">
        <v>1013</v>
      </c>
      <c r="F21" s="49">
        <v>5.2307692307692308</v>
      </c>
      <c r="G21" s="49">
        <v>5.9230769230769234</v>
      </c>
      <c r="J21" s="49">
        <v>5.6923076923076925</v>
      </c>
      <c r="K21" s="49">
        <v>5.9230769230769234</v>
      </c>
      <c r="O21" s="49">
        <f t="shared" si="0"/>
        <v>5.5769230769230766</v>
      </c>
      <c r="R21" s="49">
        <f t="shared" si="1"/>
        <v>5.8076923076923084</v>
      </c>
      <c r="V21" s="49">
        <v>3.4166666666666665</v>
      </c>
      <c r="W21" s="49">
        <v>3.6666666666666665</v>
      </c>
      <c r="Z21" s="241"/>
      <c r="AA21" s="49">
        <f t="shared" si="2"/>
        <v>3.5416666666666665</v>
      </c>
      <c r="AE21" s="243">
        <f t="shared" si="3"/>
        <v>0</v>
      </c>
      <c r="AF21" s="49">
        <f t="shared" si="4"/>
        <v>0</v>
      </c>
      <c r="AG21" s="49">
        <f t="shared" si="5"/>
        <v>0</v>
      </c>
      <c r="AL21" s="49">
        <f t="shared" si="6"/>
        <v>0</v>
      </c>
      <c r="AM21" s="49">
        <f t="shared" si="7"/>
        <v>0</v>
      </c>
      <c r="AN21" s="49">
        <f t="shared" si="8"/>
        <v>0</v>
      </c>
      <c r="AO21" s="49">
        <f t="shared" si="9"/>
        <v>0</v>
      </c>
      <c r="AP21" s="49">
        <f t="shared" si="10"/>
        <v>0</v>
      </c>
      <c r="AX21" s="49">
        <f t="shared" si="11"/>
        <v>0</v>
      </c>
      <c r="AY21" s="49">
        <f t="shared" si="12"/>
        <v>0</v>
      </c>
      <c r="BB21" s="49">
        <f t="shared" si="13"/>
        <v>0</v>
      </c>
      <c r="BC21" s="49">
        <f t="shared" si="14"/>
        <v>0</v>
      </c>
      <c r="BD21" s="49">
        <f t="shared" si="15"/>
        <v>0</v>
      </c>
      <c r="BE21" s="49">
        <f t="shared" si="16"/>
        <v>0</v>
      </c>
      <c r="BK21">
        <v>20</v>
      </c>
      <c r="BL21">
        <v>0</v>
      </c>
      <c r="BM21">
        <v>0</v>
      </c>
      <c r="BP21">
        <v>20</v>
      </c>
      <c r="BQ21">
        <v>0</v>
      </c>
      <c r="BR21">
        <v>0</v>
      </c>
      <c r="BS21"/>
      <c r="BV21">
        <v>20</v>
      </c>
      <c r="BW21">
        <v>0</v>
      </c>
      <c r="BX21">
        <v>0</v>
      </c>
      <c r="BY21">
        <v>20</v>
      </c>
      <c r="BZ21">
        <v>0</v>
      </c>
      <c r="CA21">
        <v>0</v>
      </c>
      <c r="CB21">
        <v>20</v>
      </c>
      <c r="CC21">
        <v>0</v>
      </c>
      <c r="CD21">
        <v>0</v>
      </c>
      <c r="CE21">
        <v>20</v>
      </c>
      <c r="CF21">
        <v>0</v>
      </c>
      <c r="CG21">
        <v>0</v>
      </c>
    </row>
    <row r="22" spans="1:85" s="257" customFormat="1" ht="14" thickBot="1">
      <c r="A22" s="256">
        <v>20</v>
      </c>
      <c r="B22" s="139" t="s">
        <v>994</v>
      </c>
      <c r="C22" s="139" t="s">
        <v>577</v>
      </c>
      <c r="D22" s="139" t="s">
        <v>993</v>
      </c>
      <c r="E22" s="139" t="s">
        <v>1014</v>
      </c>
      <c r="F22" s="257">
        <v>5.9230769230769234</v>
      </c>
      <c r="G22" s="257">
        <v>5.7692307692307692</v>
      </c>
      <c r="J22" s="257">
        <v>6.0769230769230766</v>
      </c>
      <c r="K22" s="257">
        <v>6</v>
      </c>
      <c r="O22" s="257">
        <f t="shared" si="0"/>
        <v>5.8461538461538467</v>
      </c>
      <c r="R22" s="257">
        <f t="shared" si="1"/>
        <v>6.0384615384615383</v>
      </c>
      <c r="V22" s="257">
        <v>4.5</v>
      </c>
      <c r="W22" s="257">
        <v>4.583333333333333</v>
      </c>
      <c r="Z22" s="260"/>
      <c r="AA22" s="257">
        <f t="shared" si="2"/>
        <v>4.5416666666666661</v>
      </c>
      <c r="AE22" s="261">
        <f t="shared" si="3"/>
        <v>0</v>
      </c>
      <c r="AF22" s="257">
        <f t="shared" si="4"/>
        <v>0</v>
      </c>
      <c r="AG22" s="257">
        <f t="shared" si="5"/>
        <v>0</v>
      </c>
      <c r="AL22" s="257">
        <f t="shared" si="6"/>
        <v>0</v>
      </c>
      <c r="AM22" s="257">
        <f t="shared" si="7"/>
        <v>0</v>
      </c>
      <c r="AN22" s="257">
        <f t="shared" si="8"/>
        <v>0</v>
      </c>
      <c r="AO22" s="257">
        <f t="shared" si="9"/>
        <v>0</v>
      </c>
      <c r="AP22" s="257">
        <f t="shared" si="10"/>
        <v>0</v>
      </c>
      <c r="AX22" s="257">
        <f t="shared" si="11"/>
        <v>0</v>
      </c>
      <c r="AY22" s="257">
        <f t="shared" si="12"/>
        <v>0</v>
      </c>
      <c r="BB22" s="257">
        <f t="shared" si="13"/>
        <v>0</v>
      </c>
      <c r="BC22" s="257">
        <f t="shared" si="14"/>
        <v>0</v>
      </c>
      <c r="BD22" s="257">
        <f t="shared" si="15"/>
        <v>0</v>
      </c>
      <c r="BE22" s="257">
        <f t="shared" si="16"/>
        <v>0</v>
      </c>
      <c r="BK22" s="139">
        <v>20</v>
      </c>
      <c r="BL22" s="139">
        <v>0</v>
      </c>
      <c r="BM22" s="139">
        <v>0</v>
      </c>
      <c r="BP22" s="139">
        <v>20</v>
      </c>
      <c r="BQ22" s="139">
        <v>0</v>
      </c>
      <c r="BR22" s="139">
        <v>0</v>
      </c>
      <c r="BS22" s="139"/>
      <c r="BV22" s="139">
        <v>20</v>
      </c>
      <c r="BW22" s="139">
        <v>0</v>
      </c>
      <c r="BX22" s="139">
        <v>0</v>
      </c>
      <c r="BY22" s="139">
        <v>20</v>
      </c>
      <c r="BZ22" s="139">
        <v>0</v>
      </c>
      <c r="CA22" s="139">
        <v>0</v>
      </c>
      <c r="CB22" s="139">
        <v>20</v>
      </c>
      <c r="CC22" s="139">
        <v>0</v>
      </c>
      <c r="CD22" s="139">
        <v>0</v>
      </c>
      <c r="CE22" s="139">
        <v>20</v>
      </c>
      <c r="CF22" s="139">
        <v>0</v>
      </c>
      <c r="CG22" s="139">
        <v>0</v>
      </c>
    </row>
    <row r="23" spans="1:85" ht="14" thickTop="1">
      <c r="F23" s="49">
        <f>AVERAGE(F3:F22)</f>
        <v>4.6769230769230763</v>
      </c>
      <c r="G23" s="49">
        <f>AVERAGE(G3:G22)</f>
        <v>4.7192307692307685</v>
      </c>
      <c r="J23" s="49">
        <f>AVERAGE(J3:J22)</f>
        <v>5.1076923076923073</v>
      </c>
      <c r="K23" s="49">
        <f>AVERAGE(K3:K22)</f>
        <v>5.4083333333333332</v>
      </c>
      <c r="O23" s="57">
        <f>AVERAGE(O3:O22)</f>
        <v>4.6980769230769228</v>
      </c>
      <c r="R23" s="57">
        <f>AVERAGE(R3:R22)</f>
        <v>5.2580128205128203</v>
      </c>
      <c r="V23" s="49">
        <f>AVERAGE(V3:V22)</f>
        <v>4.0852272727272734</v>
      </c>
      <c r="W23" s="49">
        <f>AVERAGE(W3:W22)</f>
        <v>3.9579545454545455</v>
      </c>
      <c r="AA23" s="49">
        <f>AVERAGE(AA3:AA22)</f>
        <v>4.021590909090909</v>
      </c>
      <c r="AE23" s="49">
        <f t="shared" ref="AE23:AG23" si="17">AVERAGE(AE3:AE22)</f>
        <v>2.7740551649003575E-2</v>
      </c>
      <c r="AF23" s="49">
        <f t="shared" si="17"/>
        <v>0</v>
      </c>
      <c r="AG23" s="49">
        <f t="shared" si="17"/>
        <v>1.3870275824501788E-2</v>
      </c>
      <c r="AL23" s="49">
        <f>AVERAGE(AL3:AL22)</f>
        <v>4.9421604446307658E-2</v>
      </c>
      <c r="AM23" s="49">
        <f>AVERAGE(AM3:AM22)</f>
        <v>0</v>
      </c>
      <c r="AN23" s="49">
        <f>AVERAGE(AN3:AN22)</f>
        <v>4.6364760900080612E-2</v>
      </c>
      <c r="AO23" s="49">
        <f>AVERAGE(AO3:AO22)</f>
        <v>2.2551340589813122E-2</v>
      </c>
      <c r="AP23" s="49">
        <f>AVERAGE(AP3:AP22)</f>
        <v>2.9584426484050345E-2</v>
      </c>
      <c r="AX23" s="49">
        <f t="shared" ref="AX23:AY23" si="18">AVERAGE(AX3:AX22)</f>
        <v>0.375</v>
      </c>
      <c r="AY23" s="49">
        <f t="shared" si="18"/>
        <v>0</v>
      </c>
      <c r="BB23" s="49">
        <f>AVERAGE(BB3:BB22)</f>
        <v>1.125</v>
      </c>
      <c r="BC23" s="49">
        <f>AVERAGE(BC3:BC22)</f>
        <v>0</v>
      </c>
      <c r="BD23" s="49">
        <f>AVERAGE(BD3:BD22)</f>
        <v>1</v>
      </c>
      <c r="BE23" s="49">
        <f>AVERAGE(BE3:BE22)</f>
        <v>0.25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8"/>
  <sheetViews>
    <sheetView workbookViewId="0">
      <selection sqref="A1:XFD3"/>
    </sheetView>
  </sheetViews>
  <sheetFormatPr baseColWidth="10" defaultRowHeight="13" x14ac:dyDescent="0"/>
  <cols>
    <col min="1" max="1" width="4.28515625" style="49" customWidth="1"/>
    <col min="2" max="2" width="9" style="49" bestFit="1" customWidth="1"/>
    <col min="3" max="3" width="6.7109375" style="49" customWidth="1"/>
    <col min="4" max="4" width="4.85546875" style="49" customWidth="1"/>
    <col min="5" max="7" width="10.7109375" style="49"/>
    <col min="8" max="8" width="5.85546875" style="49" customWidth="1"/>
    <col min="9" max="9" width="6.28515625" style="49" customWidth="1"/>
    <col min="10" max="10" width="5.28515625" style="49" customWidth="1"/>
    <col min="11" max="11" width="5.7109375" style="49" customWidth="1"/>
    <col min="12" max="12" width="4.85546875" style="49" customWidth="1"/>
    <col min="13" max="13" width="5.28515625" style="49" customWidth="1"/>
    <col min="14" max="14" width="5" style="49" customWidth="1"/>
    <col min="15" max="15" width="4" style="49" customWidth="1"/>
    <col min="16" max="16" width="6.5703125" style="49" customWidth="1"/>
    <col min="17" max="17" width="5.85546875" style="49" customWidth="1"/>
    <col min="18" max="18" width="5.42578125" style="49" customWidth="1"/>
    <col min="19" max="19" width="5" style="49" customWidth="1"/>
    <col min="20" max="20" width="4.7109375" style="49" customWidth="1"/>
    <col min="21" max="21" width="6.140625" style="49" customWidth="1"/>
    <col min="22" max="22" width="5.85546875" style="49" customWidth="1"/>
    <col min="23" max="23" width="7.28515625" style="49" customWidth="1"/>
    <col min="24" max="24" width="4.85546875" style="49" customWidth="1"/>
    <col min="25" max="25" width="7.85546875" style="49" customWidth="1"/>
    <col min="26" max="26" width="7.28515625" style="49" customWidth="1"/>
    <col min="27" max="31" width="6.7109375" style="49" customWidth="1"/>
    <col min="32" max="32" width="7.85546875" style="49" customWidth="1"/>
    <col min="33" max="33" width="8.42578125" style="49" customWidth="1"/>
    <col min="34" max="38" width="7.7109375" style="49" customWidth="1"/>
    <col min="39" max="39" width="6.85546875" style="49" customWidth="1"/>
    <col min="40" max="16384" width="10.7109375" style="49"/>
  </cols>
  <sheetData>
    <row r="1" spans="1:93" s="6" customFormat="1" ht="15" customHeight="1">
      <c r="B1" s="6" t="s">
        <v>479</v>
      </c>
      <c r="H1" s="38" t="s">
        <v>483</v>
      </c>
      <c r="L1" s="235"/>
      <c r="M1" s="235"/>
      <c r="X1" s="38" t="s">
        <v>491</v>
      </c>
      <c r="AL1" s="10"/>
      <c r="AM1" s="38" t="s">
        <v>13</v>
      </c>
      <c r="AU1" s="10"/>
      <c r="BF1" s="28" t="s">
        <v>474</v>
      </c>
      <c r="BS1" s="236" t="s">
        <v>415</v>
      </c>
      <c r="BT1" s="236" t="s">
        <v>416</v>
      </c>
      <c r="BU1" s="236" t="s">
        <v>225</v>
      </c>
      <c r="BX1" s="7" t="s">
        <v>417</v>
      </c>
      <c r="BY1" s="7" t="s">
        <v>418</v>
      </c>
      <c r="BZ1" s="7" t="s">
        <v>225</v>
      </c>
      <c r="CA1" s="7"/>
      <c r="CD1" s="7" t="s">
        <v>415</v>
      </c>
      <c r="CE1" s="7" t="s">
        <v>416</v>
      </c>
      <c r="CF1" s="7" t="s">
        <v>225</v>
      </c>
      <c r="CG1" s="7" t="s">
        <v>417</v>
      </c>
      <c r="CH1" s="7" t="s">
        <v>418</v>
      </c>
      <c r="CI1" s="7" t="s">
        <v>225</v>
      </c>
      <c r="CJ1" s="7" t="s">
        <v>415</v>
      </c>
      <c r="CK1" s="7" t="s">
        <v>416</v>
      </c>
      <c r="CL1" s="7" t="s">
        <v>225</v>
      </c>
      <c r="CM1" s="7" t="s">
        <v>417</v>
      </c>
      <c r="CN1" s="7" t="s">
        <v>418</v>
      </c>
      <c r="CO1" s="7" t="s">
        <v>225</v>
      </c>
    </row>
    <row r="2" spans="1:93" s="6" customFormat="1" ht="15" customHeight="1">
      <c r="H2" s="38"/>
      <c r="L2" s="235"/>
      <c r="M2" s="235"/>
      <c r="X2" s="38" t="s">
        <v>1150</v>
      </c>
      <c r="AB2" s="10" t="s">
        <v>1151</v>
      </c>
      <c r="AL2" s="10"/>
      <c r="AM2" s="38"/>
      <c r="AU2" s="10"/>
      <c r="BF2" s="28"/>
      <c r="BS2" s="283"/>
      <c r="BT2" s="283"/>
      <c r="BU2" s="283"/>
      <c r="BX2" s="46"/>
      <c r="BY2" s="46"/>
      <c r="BZ2" s="46"/>
      <c r="CA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</row>
    <row r="3" spans="1:93" s="160" customFormat="1" ht="29" customHeight="1" thickBot="1">
      <c r="A3" s="160" t="s">
        <v>478</v>
      </c>
      <c r="B3" s="160" t="s">
        <v>475</v>
      </c>
      <c r="C3" s="160" t="s">
        <v>870</v>
      </c>
      <c r="D3" s="160" t="s">
        <v>871</v>
      </c>
      <c r="E3" s="160" t="s">
        <v>831</v>
      </c>
      <c r="F3" s="160" t="s">
        <v>940</v>
      </c>
      <c r="G3" s="160" t="s">
        <v>941</v>
      </c>
      <c r="H3" s="159" t="s">
        <v>949</v>
      </c>
      <c r="I3" s="160" t="s">
        <v>950</v>
      </c>
      <c r="L3" s="238" t="s">
        <v>951</v>
      </c>
      <c r="M3" s="238" t="s">
        <v>952</v>
      </c>
      <c r="Q3" s="161" t="s">
        <v>953</v>
      </c>
      <c r="T3" s="161" t="s">
        <v>954</v>
      </c>
      <c r="X3" s="159" t="s">
        <v>942</v>
      </c>
      <c r="Y3" s="160" t="s">
        <v>943</v>
      </c>
      <c r="AB3" s="160" t="s">
        <v>945</v>
      </c>
      <c r="AC3" s="160" t="s">
        <v>946</v>
      </c>
      <c r="AF3" s="161" t="s">
        <v>944</v>
      </c>
      <c r="AI3" s="161" t="s">
        <v>947</v>
      </c>
      <c r="AJ3" s="161"/>
      <c r="AK3" s="161"/>
      <c r="AL3" s="161" t="s">
        <v>948</v>
      </c>
      <c r="AM3" s="159" t="s">
        <v>845</v>
      </c>
      <c r="AN3" s="160" t="s">
        <v>846</v>
      </c>
      <c r="AO3" s="161" t="s">
        <v>847</v>
      </c>
      <c r="AT3" s="160" t="s">
        <v>848</v>
      </c>
      <c r="AU3" s="160" t="s">
        <v>849</v>
      </c>
      <c r="AV3" s="160" t="s">
        <v>850</v>
      </c>
      <c r="AW3" s="160" t="s">
        <v>851</v>
      </c>
      <c r="AX3" s="161" t="s">
        <v>852</v>
      </c>
      <c r="BF3" s="159" t="s">
        <v>845</v>
      </c>
      <c r="BG3" s="160" t="s">
        <v>846</v>
      </c>
      <c r="BJ3" s="160" t="s">
        <v>848</v>
      </c>
      <c r="BK3" s="160" t="s">
        <v>849</v>
      </c>
      <c r="BL3" s="160" t="s">
        <v>850</v>
      </c>
      <c r="BM3" s="160" t="s">
        <v>851</v>
      </c>
      <c r="BS3" s="239" t="s">
        <v>419</v>
      </c>
      <c r="BT3" s="239" t="s">
        <v>420</v>
      </c>
      <c r="BU3" s="239" t="s">
        <v>421</v>
      </c>
      <c r="BX3" s="240" t="s">
        <v>419</v>
      </c>
      <c r="BY3" s="240" t="s">
        <v>420</v>
      </c>
      <c r="BZ3" s="240" t="s">
        <v>421</v>
      </c>
      <c r="CA3" s="240"/>
      <c r="CD3" s="240" t="s">
        <v>420</v>
      </c>
      <c r="CE3" s="240" t="s">
        <v>424</v>
      </c>
      <c r="CF3" s="240" t="s">
        <v>425</v>
      </c>
      <c r="CG3" s="240" t="s">
        <v>420</v>
      </c>
      <c r="CH3" s="240" t="s">
        <v>424</v>
      </c>
      <c r="CI3" s="240" t="s">
        <v>425</v>
      </c>
      <c r="CJ3" s="240" t="s">
        <v>421</v>
      </c>
      <c r="CK3" s="240" t="s">
        <v>424</v>
      </c>
      <c r="CL3" s="240" t="s">
        <v>425</v>
      </c>
      <c r="CM3" s="240" t="s">
        <v>421</v>
      </c>
      <c r="CN3" s="240" t="s">
        <v>424</v>
      </c>
      <c r="CO3" s="240" t="s">
        <v>425</v>
      </c>
    </row>
    <row r="4" spans="1:93">
      <c r="A4" s="244">
        <v>1</v>
      </c>
      <c r="B4" s="246" t="s">
        <v>873</v>
      </c>
      <c r="C4" s="49" t="s">
        <v>872</v>
      </c>
      <c r="D4" s="49" t="s">
        <v>92</v>
      </c>
      <c r="E4" s="49" t="s">
        <v>249</v>
      </c>
      <c r="F4" t="s">
        <v>896</v>
      </c>
      <c r="G4" t="s">
        <v>897</v>
      </c>
      <c r="H4" s="242">
        <v>2.7692307692307692</v>
      </c>
      <c r="I4" s="49">
        <v>2.3846153846153846</v>
      </c>
      <c r="L4" s="49">
        <v>2.5384615384615383</v>
      </c>
      <c r="M4" s="49">
        <v>3.1538461538461537</v>
      </c>
      <c r="Q4" s="49">
        <f t="shared" ref="Q4:Q27" si="0">AVERAGE(H4:I4)</f>
        <v>2.5769230769230766</v>
      </c>
      <c r="S4" s="241"/>
      <c r="T4" s="49">
        <f t="shared" ref="T4:T27" si="1">AVERAGE(L4:M4)</f>
        <v>2.8461538461538458</v>
      </c>
      <c r="X4" s="49">
        <v>3.75</v>
      </c>
      <c r="Y4" s="49">
        <v>3.9166666666666665</v>
      </c>
      <c r="AB4" s="49">
        <v>3.4166666666666665</v>
      </c>
      <c r="AC4" s="49">
        <v>3.8333333333333335</v>
      </c>
      <c r="AF4" s="49">
        <f t="shared" ref="AF4:AF27" si="2">AVERAGE(X4:Y4)</f>
        <v>3.833333333333333</v>
      </c>
      <c r="AI4" s="49">
        <f t="shared" ref="AI4:AI27" si="3">AVERAGE(AB4:AC4)</f>
        <v>3.625</v>
      </c>
      <c r="AL4" s="49">
        <f t="shared" ref="AL4:AL27" si="4">AF4-AI4</f>
        <v>0.20833333333333304</v>
      </c>
      <c r="AM4" s="242">
        <f t="shared" ref="AM4:AM27" si="5">2*(ASIN(SQRT(BF4/100)))</f>
        <v>0</v>
      </c>
      <c r="AN4" s="49">
        <f t="shared" ref="AN4:AN27" si="6">2*(ASIN(SQRT(BG4/100)))</f>
        <v>0</v>
      </c>
      <c r="AO4" s="49">
        <f t="shared" ref="AO4:AO27" si="7">AVERAGE(AM4:AN4)</f>
        <v>0</v>
      </c>
      <c r="AT4" s="49">
        <f t="shared" ref="AT4:AT27" si="8">2*(ASIN(SQRT(BJ4/100)))</f>
        <v>0</v>
      </c>
      <c r="AU4" s="49">
        <f t="shared" ref="AU4:AU27" si="9">2*(ASIN(SQRT(BK4/100)))</f>
        <v>0</v>
      </c>
      <c r="AV4" s="49">
        <f t="shared" ref="AV4:AV27" si="10">2*(ASIN(SQRT(BL4/100)))</f>
        <v>0</v>
      </c>
      <c r="AW4" s="49">
        <f t="shared" ref="AW4:AW27" si="11">2*(ASIN(SQRT(BM4/100)))</f>
        <v>0</v>
      </c>
      <c r="AX4" s="49">
        <f t="shared" ref="AX4:AX27" si="12">AVERAGE(AT4:AW4)</f>
        <v>0</v>
      </c>
      <c r="BF4" s="49">
        <f t="shared" ref="BF4:BF27" si="13">SUM((BT4+BY4)/(BS4+BX4))*100</f>
        <v>0</v>
      </c>
      <c r="BG4" s="49">
        <f t="shared" ref="BG4:BG27" si="14">SUM((BU4+BZ4)/(BS4+BX4))*100</f>
        <v>0</v>
      </c>
      <c r="BJ4" s="49">
        <f t="shared" ref="BJ4:BJ27" si="15">SUM((CE4+CH4)/(CD4+CG4))*100</f>
        <v>0</v>
      </c>
      <c r="BK4" s="49">
        <f t="shared" ref="BK4:BK27" si="16">SUM((CF4+CI4)/(CD4+CG4))*100</f>
        <v>0</v>
      </c>
      <c r="BL4" s="49">
        <f t="shared" ref="BL4:BL27" si="17">SUM((CK4+CN4)/(CJ4+CM4))*100</f>
        <v>0</v>
      </c>
      <c r="BM4" s="49">
        <f t="shared" ref="BM4:BM27" si="18">SUM((CL4+CO4)/(CJ4+CM4))*100</f>
        <v>0</v>
      </c>
      <c r="BS4">
        <v>20</v>
      </c>
      <c r="BT4">
        <v>0</v>
      </c>
      <c r="BU4">
        <v>0</v>
      </c>
      <c r="BX4">
        <v>20</v>
      </c>
      <c r="BY4">
        <v>0</v>
      </c>
      <c r="BZ4">
        <v>0</v>
      </c>
      <c r="CA4"/>
      <c r="CD4">
        <v>20</v>
      </c>
      <c r="CE4">
        <v>0</v>
      </c>
      <c r="CF4">
        <v>0</v>
      </c>
      <c r="CG4">
        <v>20</v>
      </c>
      <c r="CH4">
        <v>0</v>
      </c>
      <c r="CI4">
        <v>0</v>
      </c>
      <c r="CJ4">
        <v>20</v>
      </c>
      <c r="CK4">
        <v>0</v>
      </c>
      <c r="CL4">
        <v>0</v>
      </c>
      <c r="CM4">
        <v>20</v>
      </c>
      <c r="CN4">
        <v>0</v>
      </c>
      <c r="CO4">
        <v>0</v>
      </c>
    </row>
    <row r="5" spans="1:93">
      <c r="A5" s="244">
        <v>2</v>
      </c>
      <c r="B5" s="94" t="s">
        <v>874</v>
      </c>
      <c r="C5" s="49" t="s">
        <v>872</v>
      </c>
      <c r="D5" s="49" t="s">
        <v>92</v>
      </c>
      <c r="E5" s="49" t="s">
        <v>682</v>
      </c>
      <c r="F5" t="s">
        <v>898</v>
      </c>
      <c r="G5" t="s">
        <v>899</v>
      </c>
      <c r="H5" s="243">
        <v>1.2307692307692308</v>
      </c>
      <c r="I5" s="49">
        <v>1.5384615384615385</v>
      </c>
      <c r="L5" s="49">
        <v>2.0769230769230771</v>
      </c>
      <c r="M5" s="49">
        <v>2.2307692307692308</v>
      </c>
      <c r="Q5" s="49">
        <f t="shared" si="0"/>
        <v>1.3846153846153846</v>
      </c>
      <c r="S5" s="241"/>
      <c r="T5" s="49">
        <f t="shared" si="1"/>
        <v>2.1538461538461542</v>
      </c>
      <c r="X5" s="49">
        <v>3.4166666666666665</v>
      </c>
      <c r="Y5" s="49">
        <v>3.25</v>
      </c>
      <c r="AB5" s="49">
        <v>2.9166666666666665</v>
      </c>
      <c r="AC5" s="49">
        <v>2.3333333333333335</v>
      </c>
      <c r="AF5" s="49">
        <f t="shared" si="2"/>
        <v>3.333333333333333</v>
      </c>
      <c r="AI5" s="49">
        <f t="shared" si="3"/>
        <v>2.625</v>
      </c>
      <c r="AL5" s="49">
        <f t="shared" si="4"/>
        <v>0.70833333333333304</v>
      </c>
      <c r="AM5" s="243">
        <f t="shared" si="5"/>
        <v>0</v>
      </c>
      <c r="AN5" s="49">
        <f t="shared" si="6"/>
        <v>0</v>
      </c>
      <c r="AO5" s="49">
        <f t="shared" si="7"/>
        <v>0</v>
      </c>
      <c r="AT5" s="49">
        <f t="shared" si="8"/>
        <v>0</v>
      </c>
      <c r="AU5" s="49">
        <f t="shared" si="9"/>
        <v>0</v>
      </c>
      <c r="AV5" s="49">
        <f t="shared" si="10"/>
        <v>0</v>
      </c>
      <c r="AW5" s="49">
        <f t="shared" si="11"/>
        <v>0</v>
      </c>
      <c r="AX5" s="49">
        <f t="shared" si="12"/>
        <v>0</v>
      </c>
      <c r="BF5" s="49">
        <f t="shared" si="13"/>
        <v>0</v>
      </c>
      <c r="BG5" s="49">
        <f t="shared" si="14"/>
        <v>0</v>
      </c>
      <c r="BJ5" s="49">
        <f t="shared" si="15"/>
        <v>0</v>
      </c>
      <c r="BK5" s="49">
        <f t="shared" si="16"/>
        <v>0</v>
      </c>
      <c r="BL5" s="49">
        <f t="shared" si="17"/>
        <v>0</v>
      </c>
      <c r="BM5" s="49">
        <f t="shared" si="18"/>
        <v>0</v>
      </c>
      <c r="BS5">
        <v>20</v>
      </c>
      <c r="BT5">
        <v>0</v>
      </c>
      <c r="BU5">
        <v>0</v>
      </c>
      <c r="BX5">
        <v>20</v>
      </c>
      <c r="BY5">
        <v>0</v>
      </c>
      <c r="BZ5">
        <v>0</v>
      </c>
      <c r="CA5"/>
      <c r="CD5">
        <v>20</v>
      </c>
      <c r="CE5">
        <v>0</v>
      </c>
      <c r="CF5">
        <v>0</v>
      </c>
      <c r="CG5">
        <v>20</v>
      </c>
      <c r="CH5">
        <v>0</v>
      </c>
      <c r="CI5">
        <v>0</v>
      </c>
      <c r="CJ5">
        <v>20</v>
      </c>
      <c r="CK5">
        <v>0</v>
      </c>
      <c r="CL5">
        <v>0</v>
      </c>
      <c r="CM5">
        <v>20</v>
      </c>
      <c r="CN5">
        <v>0</v>
      </c>
      <c r="CO5">
        <v>0</v>
      </c>
    </row>
    <row r="6" spans="1:93">
      <c r="A6" s="244">
        <v>3</v>
      </c>
      <c r="B6" s="94" t="s">
        <v>875</v>
      </c>
      <c r="C6" s="49" t="s">
        <v>872</v>
      </c>
      <c r="D6" s="49" t="s">
        <v>92</v>
      </c>
      <c r="E6" s="49" t="s">
        <v>447</v>
      </c>
      <c r="F6" t="s">
        <v>815</v>
      </c>
      <c r="G6" t="s">
        <v>900</v>
      </c>
      <c r="H6" s="243">
        <v>2.0769230769230771</v>
      </c>
      <c r="I6" s="49">
        <v>1.4615384615384615</v>
      </c>
      <c r="L6" s="49">
        <v>2.0769230769230771</v>
      </c>
      <c r="M6" s="49">
        <v>1.3846153846153846</v>
      </c>
      <c r="Q6" s="49">
        <f t="shared" si="0"/>
        <v>1.7692307692307692</v>
      </c>
      <c r="S6" s="241"/>
      <c r="T6" s="49">
        <f t="shared" si="1"/>
        <v>1.7307692307692308</v>
      </c>
      <c r="X6" s="49">
        <v>2.9166666666666665</v>
      </c>
      <c r="Y6" s="49">
        <v>2.9166666666666665</v>
      </c>
      <c r="AB6" s="49">
        <v>2.25</v>
      </c>
      <c r="AC6" s="49">
        <v>2.1666666666666665</v>
      </c>
      <c r="AF6" s="49">
        <f t="shared" si="2"/>
        <v>2.9166666666666665</v>
      </c>
      <c r="AI6" s="49">
        <f t="shared" si="3"/>
        <v>2.208333333333333</v>
      </c>
      <c r="AL6" s="49">
        <f t="shared" si="4"/>
        <v>0.70833333333333348</v>
      </c>
      <c r="AM6" s="243">
        <f t="shared" si="5"/>
        <v>0</v>
      </c>
      <c r="AN6" s="49">
        <f t="shared" si="6"/>
        <v>0</v>
      </c>
      <c r="AO6" s="49">
        <f t="shared" si="7"/>
        <v>0</v>
      </c>
      <c r="AT6" s="49">
        <f t="shared" si="8"/>
        <v>0</v>
      </c>
      <c r="AU6" s="49">
        <f t="shared" si="9"/>
        <v>0</v>
      </c>
      <c r="AV6" s="49">
        <f t="shared" si="10"/>
        <v>0</v>
      </c>
      <c r="AW6" s="49">
        <f t="shared" si="11"/>
        <v>0</v>
      </c>
      <c r="AX6" s="49">
        <f t="shared" si="12"/>
        <v>0</v>
      </c>
      <c r="BF6" s="49">
        <f t="shared" si="13"/>
        <v>0</v>
      </c>
      <c r="BG6" s="49">
        <f t="shared" si="14"/>
        <v>0</v>
      </c>
      <c r="BJ6" s="49">
        <f t="shared" si="15"/>
        <v>0</v>
      </c>
      <c r="BK6" s="49">
        <f t="shared" si="16"/>
        <v>0</v>
      </c>
      <c r="BL6" s="49">
        <f t="shared" si="17"/>
        <v>0</v>
      </c>
      <c r="BM6" s="49">
        <f t="shared" si="18"/>
        <v>0</v>
      </c>
      <c r="BS6">
        <v>20</v>
      </c>
      <c r="BT6">
        <v>0</v>
      </c>
      <c r="BU6">
        <v>0</v>
      </c>
      <c r="BX6">
        <v>20</v>
      </c>
      <c r="BY6">
        <v>0</v>
      </c>
      <c r="BZ6">
        <v>0</v>
      </c>
      <c r="CA6"/>
      <c r="CD6">
        <v>20</v>
      </c>
      <c r="CE6">
        <v>0</v>
      </c>
      <c r="CF6">
        <v>0</v>
      </c>
      <c r="CG6">
        <v>20</v>
      </c>
      <c r="CH6">
        <v>0</v>
      </c>
      <c r="CI6">
        <v>0</v>
      </c>
      <c r="CJ6">
        <v>20</v>
      </c>
      <c r="CK6">
        <v>0</v>
      </c>
      <c r="CL6">
        <v>0</v>
      </c>
      <c r="CM6">
        <v>20</v>
      </c>
      <c r="CN6">
        <v>0</v>
      </c>
      <c r="CO6">
        <v>0</v>
      </c>
    </row>
    <row r="7" spans="1:93">
      <c r="A7" s="244">
        <v>4</v>
      </c>
      <c r="B7" s="94" t="s">
        <v>876</v>
      </c>
      <c r="C7" s="49" t="s">
        <v>872</v>
      </c>
      <c r="D7" s="49" t="s">
        <v>92</v>
      </c>
      <c r="E7" s="49" t="s">
        <v>692</v>
      </c>
      <c r="F7" t="s">
        <v>728</v>
      </c>
      <c r="G7" t="s">
        <v>729</v>
      </c>
      <c r="H7" s="243">
        <v>1.4615384615384615</v>
      </c>
      <c r="I7" s="49">
        <v>2.3076923076923075</v>
      </c>
      <c r="L7" s="49">
        <v>1.9230769230769231</v>
      </c>
      <c r="M7" s="49">
        <v>2.8461538461538463</v>
      </c>
      <c r="Q7" s="49">
        <f t="shared" si="0"/>
        <v>1.8846153846153846</v>
      </c>
      <c r="S7" s="241"/>
      <c r="T7" s="49">
        <f t="shared" si="1"/>
        <v>2.3846153846153846</v>
      </c>
      <c r="X7" s="49">
        <v>2.8333333333333335</v>
      </c>
      <c r="Y7" s="49">
        <v>3.25</v>
      </c>
      <c r="AB7" s="49">
        <v>3.0833333333333335</v>
      </c>
      <c r="AC7" s="49">
        <v>2.6363636363636362</v>
      </c>
      <c r="AF7" s="49">
        <f t="shared" si="2"/>
        <v>3.041666666666667</v>
      </c>
      <c r="AI7" s="49">
        <f t="shared" si="3"/>
        <v>2.8598484848484849</v>
      </c>
      <c r="AL7" s="49">
        <f t="shared" si="4"/>
        <v>0.1818181818181821</v>
      </c>
      <c r="AM7" s="243">
        <f t="shared" si="5"/>
        <v>0</v>
      </c>
      <c r="AN7" s="49">
        <f t="shared" si="6"/>
        <v>0</v>
      </c>
      <c r="AO7" s="49">
        <f t="shared" si="7"/>
        <v>0</v>
      </c>
      <c r="AT7" s="49">
        <f t="shared" si="8"/>
        <v>0</v>
      </c>
      <c r="AU7" s="49">
        <f t="shared" si="9"/>
        <v>0</v>
      </c>
      <c r="AV7" s="49">
        <f t="shared" si="10"/>
        <v>0</v>
      </c>
      <c r="AW7" s="49">
        <f t="shared" si="11"/>
        <v>0</v>
      </c>
      <c r="AX7" s="49">
        <f t="shared" si="12"/>
        <v>0</v>
      </c>
      <c r="BF7" s="49">
        <f t="shared" si="13"/>
        <v>0</v>
      </c>
      <c r="BG7" s="49">
        <f t="shared" si="14"/>
        <v>0</v>
      </c>
      <c r="BJ7" s="49">
        <f t="shared" si="15"/>
        <v>0</v>
      </c>
      <c r="BK7" s="49">
        <f t="shared" si="16"/>
        <v>0</v>
      </c>
      <c r="BL7" s="49">
        <f t="shared" si="17"/>
        <v>0</v>
      </c>
      <c r="BM7" s="49">
        <f t="shared" si="18"/>
        <v>0</v>
      </c>
      <c r="BS7">
        <v>20</v>
      </c>
      <c r="BT7">
        <v>0</v>
      </c>
      <c r="BU7">
        <v>0</v>
      </c>
      <c r="BX7">
        <v>20</v>
      </c>
      <c r="BY7">
        <v>0</v>
      </c>
      <c r="BZ7">
        <v>0</v>
      </c>
      <c r="CA7"/>
      <c r="CD7">
        <v>20</v>
      </c>
      <c r="CE7">
        <v>0</v>
      </c>
      <c r="CF7">
        <v>0</v>
      </c>
      <c r="CG7">
        <v>20</v>
      </c>
      <c r="CH7">
        <v>0</v>
      </c>
      <c r="CI7">
        <v>0</v>
      </c>
      <c r="CJ7">
        <v>20</v>
      </c>
      <c r="CK7">
        <v>0</v>
      </c>
      <c r="CL7">
        <v>0</v>
      </c>
      <c r="CM7">
        <v>20</v>
      </c>
      <c r="CN7">
        <v>0</v>
      </c>
      <c r="CO7">
        <v>0</v>
      </c>
    </row>
    <row r="8" spans="1:93">
      <c r="A8" s="244">
        <v>5</v>
      </c>
      <c r="B8" s="94" t="s">
        <v>877</v>
      </c>
      <c r="C8" s="49" t="s">
        <v>872</v>
      </c>
      <c r="D8" s="49" t="s">
        <v>92</v>
      </c>
      <c r="E8" s="49" t="s">
        <v>698</v>
      </c>
      <c r="F8" t="s">
        <v>901</v>
      </c>
      <c r="G8" t="s">
        <v>902</v>
      </c>
      <c r="H8" s="243">
        <v>2.6153846153846154</v>
      </c>
      <c r="I8" s="49">
        <v>2.4615384615384617</v>
      </c>
      <c r="L8" s="49">
        <v>3.0769230769230771</v>
      </c>
      <c r="M8" s="49">
        <v>2.3076923076923075</v>
      </c>
      <c r="Q8" s="49">
        <f t="shared" si="0"/>
        <v>2.5384615384615383</v>
      </c>
      <c r="S8" s="241"/>
      <c r="T8" s="49">
        <f t="shared" si="1"/>
        <v>2.6923076923076925</v>
      </c>
      <c r="X8" s="49">
        <v>2.9166666666666665</v>
      </c>
      <c r="Y8" s="49">
        <v>3.4166666666666665</v>
      </c>
      <c r="AB8" s="49">
        <v>2.3333333333333335</v>
      </c>
      <c r="AC8" s="49">
        <v>2.6666666666666665</v>
      </c>
      <c r="AF8" s="49">
        <f t="shared" si="2"/>
        <v>3.1666666666666665</v>
      </c>
      <c r="AI8" s="49">
        <f t="shared" si="3"/>
        <v>2.5</v>
      </c>
      <c r="AL8" s="49">
        <f t="shared" si="4"/>
        <v>0.66666666666666652</v>
      </c>
      <c r="AM8" s="243">
        <f t="shared" si="5"/>
        <v>0</v>
      </c>
      <c r="AN8" s="49">
        <f t="shared" si="6"/>
        <v>0</v>
      </c>
      <c r="AO8" s="49">
        <f t="shared" si="7"/>
        <v>0</v>
      </c>
      <c r="AT8" s="49">
        <f t="shared" si="8"/>
        <v>0</v>
      </c>
      <c r="AU8" s="49">
        <f t="shared" si="9"/>
        <v>0</v>
      </c>
      <c r="AV8" s="49">
        <f t="shared" si="10"/>
        <v>0</v>
      </c>
      <c r="AW8" s="49">
        <f t="shared" si="11"/>
        <v>0</v>
      </c>
      <c r="AX8" s="49">
        <f t="shared" si="12"/>
        <v>0</v>
      </c>
      <c r="BF8" s="49">
        <f t="shared" si="13"/>
        <v>0</v>
      </c>
      <c r="BG8" s="49">
        <f t="shared" si="14"/>
        <v>0</v>
      </c>
      <c r="BJ8" s="49">
        <f t="shared" si="15"/>
        <v>0</v>
      </c>
      <c r="BK8" s="49">
        <f t="shared" si="16"/>
        <v>0</v>
      </c>
      <c r="BL8" s="49">
        <f t="shared" si="17"/>
        <v>0</v>
      </c>
      <c r="BM8" s="49">
        <f t="shared" si="18"/>
        <v>0</v>
      </c>
      <c r="BS8">
        <v>20</v>
      </c>
      <c r="BT8">
        <v>0</v>
      </c>
      <c r="BU8">
        <v>0</v>
      </c>
      <c r="BX8">
        <v>20</v>
      </c>
      <c r="BY8">
        <v>0</v>
      </c>
      <c r="BZ8">
        <v>0</v>
      </c>
      <c r="CA8"/>
      <c r="CD8">
        <v>20</v>
      </c>
      <c r="CE8">
        <v>0</v>
      </c>
      <c r="CF8">
        <v>0</v>
      </c>
      <c r="CG8">
        <v>20</v>
      </c>
      <c r="CH8">
        <v>0</v>
      </c>
      <c r="CI8">
        <v>0</v>
      </c>
      <c r="CJ8">
        <v>20</v>
      </c>
      <c r="CK8">
        <v>0</v>
      </c>
      <c r="CL8">
        <v>0</v>
      </c>
      <c r="CM8">
        <v>20</v>
      </c>
      <c r="CN8">
        <v>0</v>
      </c>
      <c r="CO8">
        <v>0</v>
      </c>
    </row>
    <row r="9" spans="1:93">
      <c r="A9" s="244">
        <v>6</v>
      </c>
      <c r="B9" s="94" t="s">
        <v>878</v>
      </c>
      <c r="C9" s="49" t="s">
        <v>872</v>
      </c>
      <c r="D9" s="49" t="s">
        <v>92</v>
      </c>
      <c r="E9" s="49" t="s">
        <v>704</v>
      </c>
      <c r="F9" t="s">
        <v>903</v>
      </c>
      <c r="G9" t="s">
        <v>904</v>
      </c>
      <c r="H9" s="243">
        <v>2.8461538461538463</v>
      </c>
      <c r="I9" s="49">
        <v>3.3076923076923075</v>
      </c>
      <c r="L9" s="49">
        <v>3.2307692307692308</v>
      </c>
      <c r="M9" s="49">
        <v>3.5384615384615383</v>
      </c>
      <c r="Q9" s="49">
        <f t="shared" si="0"/>
        <v>3.0769230769230766</v>
      </c>
      <c r="S9" s="241"/>
      <c r="T9" s="49">
        <f t="shared" si="1"/>
        <v>3.3846153846153846</v>
      </c>
      <c r="X9" s="49">
        <v>3.9166666666666665</v>
      </c>
      <c r="Y9" s="49">
        <v>4.416666666666667</v>
      </c>
      <c r="AB9" s="49">
        <v>3.1666666666666665</v>
      </c>
      <c r="AC9" s="49">
        <v>3.6666666666666665</v>
      </c>
      <c r="AF9" s="49">
        <f t="shared" si="2"/>
        <v>4.166666666666667</v>
      </c>
      <c r="AI9" s="49">
        <f t="shared" si="3"/>
        <v>3.4166666666666665</v>
      </c>
      <c r="AL9" s="49">
        <f t="shared" si="4"/>
        <v>0.75000000000000044</v>
      </c>
      <c r="AM9" s="243">
        <f t="shared" si="5"/>
        <v>0</v>
      </c>
      <c r="AN9" s="49">
        <f t="shared" si="6"/>
        <v>0</v>
      </c>
      <c r="AO9" s="49">
        <f t="shared" si="7"/>
        <v>0</v>
      </c>
      <c r="AT9" s="49">
        <f t="shared" si="8"/>
        <v>0</v>
      </c>
      <c r="AU9" s="49">
        <f t="shared" si="9"/>
        <v>0</v>
      </c>
      <c r="AV9" s="49">
        <f t="shared" si="10"/>
        <v>0</v>
      </c>
      <c r="AW9" s="49">
        <f t="shared" si="11"/>
        <v>0</v>
      </c>
      <c r="AX9" s="49">
        <f t="shared" si="12"/>
        <v>0</v>
      </c>
      <c r="BF9" s="49">
        <f t="shared" si="13"/>
        <v>0</v>
      </c>
      <c r="BG9" s="49">
        <f t="shared" si="14"/>
        <v>0</v>
      </c>
      <c r="BJ9" s="49">
        <f t="shared" si="15"/>
        <v>0</v>
      </c>
      <c r="BK9" s="49">
        <f t="shared" si="16"/>
        <v>0</v>
      </c>
      <c r="BL9" s="49">
        <f t="shared" si="17"/>
        <v>0</v>
      </c>
      <c r="BM9" s="49">
        <f t="shared" si="18"/>
        <v>0</v>
      </c>
      <c r="BS9">
        <v>20</v>
      </c>
      <c r="BT9">
        <v>0</v>
      </c>
      <c r="BU9">
        <v>0</v>
      </c>
      <c r="BX9">
        <v>20</v>
      </c>
      <c r="BY9">
        <v>0</v>
      </c>
      <c r="BZ9">
        <v>0</v>
      </c>
      <c r="CA9"/>
      <c r="CD9">
        <v>20</v>
      </c>
      <c r="CE9">
        <v>0</v>
      </c>
      <c r="CF9">
        <v>0</v>
      </c>
      <c r="CG9">
        <v>20</v>
      </c>
      <c r="CH9">
        <v>0</v>
      </c>
      <c r="CI9">
        <v>0</v>
      </c>
      <c r="CJ9">
        <v>20</v>
      </c>
      <c r="CK9">
        <v>0</v>
      </c>
      <c r="CL9">
        <v>0</v>
      </c>
      <c r="CM9">
        <v>20</v>
      </c>
      <c r="CN9">
        <v>0</v>
      </c>
      <c r="CO9">
        <v>0</v>
      </c>
    </row>
    <row r="10" spans="1:93">
      <c r="A10" s="244">
        <v>7</v>
      </c>
      <c r="B10" s="94" t="s">
        <v>879</v>
      </c>
      <c r="C10" s="49" t="s">
        <v>872</v>
      </c>
      <c r="D10" s="49" t="s">
        <v>92</v>
      </c>
      <c r="E10" s="49" t="s">
        <v>170</v>
      </c>
      <c r="F10" t="s">
        <v>905</v>
      </c>
      <c r="G10" t="s">
        <v>906</v>
      </c>
      <c r="H10" s="243">
        <v>5.384615384615385</v>
      </c>
      <c r="I10" s="49">
        <v>5.7692307692307692</v>
      </c>
      <c r="L10" s="49">
        <v>5.384615384615385</v>
      </c>
      <c r="M10" s="49">
        <v>6.083333333333333</v>
      </c>
      <c r="Q10" s="49">
        <f t="shared" si="0"/>
        <v>5.5769230769230766</v>
      </c>
      <c r="S10" s="241"/>
      <c r="T10" s="49">
        <f t="shared" si="1"/>
        <v>5.7339743589743595</v>
      </c>
      <c r="X10" s="49">
        <v>4.416666666666667</v>
      </c>
      <c r="Y10" s="49">
        <v>5</v>
      </c>
      <c r="AB10" s="49">
        <v>4.833333333333333</v>
      </c>
      <c r="AC10" s="49">
        <v>4.583333333333333</v>
      </c>
      <c r="AF10" s="49">
        <f t="shared" si="2"/>
        <v>4.7083333333333339</v>
      </c>
      <c r="AI10" s="49">
        <f t="shared" si="3"/>
        <v>4.708333333333333</v>
      </c>
      <c r="AL10" s="49">
        <f t="shared" si="4"/>
        <v>0</v>
      </c>
      <c r="AM10" s="243">
        <f t="shared" si="5"/>
        <v>0.31756042929152134</v>
      </c>
      <c r="AN10" s="49">
        <f t="shared" si="6"/>
        <v>0</v>
      </c>
      <c r="AO10" s="49">
        <f t="shared" si="7"/>
        <v>0.15878021464576067</v>
      </c>
      <c r="AT10" s="49">
        <f t="shared" si="8"/>
        <v>0.31756042929152134</v>
      </c>
      <c r="AU10" s="49">
        <f t="shared" si="9"/>
        <v>0</v>
      </c>
      <c r="AV10" s="49">
        <f t="shared" si="10"/>
        <v>0</v>
      </c>
      <c r="AW10" s="49">
        <f t="shared" si="11"/>
        <v>0</v>
      </c>
      <c r="AX10" s="49">
        <f t="shared" si="12"/>
        <v>7.9390107322880335E-2</v>
      </c>
      <c r="BF10" s="49">
        <f t="shared" si="13"/>
        <v>2.5</v>
      </c>
      <c r="BG10" s="49">
        <f t="shared" si="14"/>
        <v>0</v>
      </c>
      <c r="BJ10" s="49">
        <f t="shared" si="15"/>
        <v>2.5</v>
      </c>
      <c r="BK10" s="49">
        <f t="shared" si="16"/>
        <v>0</v>
      </c>
      <c r="BL10" s="49">
        <f t="shared" si="17"/>
        <v>0</v>
      </c>
      <c r="BM10" s="49">
        <f t="shared" si="18"/>
        <v>0</v>
      </c>
      <c r="BS10">
        <v>20</v>
      </c>
      <c r="BT10">
        <v>1</v>
      </c>
      <c r="BU10">
        <v>0</v>
      </c>
      <c r="BX10">
        <v>20</v>
      </c>
      <c r="BY10">
        <v>0</v>
      </c>
      <c r="BZ10">
        <v>0</v>
      </c>
      <c r="CA10"/>
      <c r="CD10">
        <v>20</v>
      </c>
      <c r="CE10">
        <v>1</v>
      </c>
      <c r="CF10">
        <v>0</v>
      </c>
      <c r="CG10">
        <v>20</v>
      </c>
      <c r="CH10">
        <v>0</v>
      </c>
      <c r="CI10">
        <v>0</v>
      </c>
      <c r="CJ10">
        <v>20</v>
      </c>
      <c r="CK10">
        <v>0</v>
      </c>
      <c r="CL10">
        <v>0</v>
      </c>
      <c r="CM10">
        <v>20</v>
      </c>
      <c r="CN10">
        <v>0</v>
      </c>
      <c r="CO10">
        <v>0</v>
      </c>
    </row>
    <row r="11" spans="1:93">
      <c r="A11" s="244">
        <v>8</v>
      </c>
      <c r="B11" s="94" t="s">
        <v>880</v>
      </c>
      <c r="C11" s="49" t="s">
        <v>872</v>
      </c>
      <c r="D11" s="49" t="s">
        <v>92</v>
      </c>
      <c r="E11" s="49" t="s">
        <v>174</v>
      </c>
      <c r="F11" t="s">
        <v>907</v>
      </c>
      <c r="G11" t="s">
        <v>908</v>
      </c>
      <c r="H11" s="243">
        <v>3.3846153846153846</v>
      </c>
      <c r="I11" s="49">
        <v>4.615384615384615</v>
      </c>
      <c r="L11" s="49">
        <v>4.6923076923076925</v>
      </c>
      <c r="M11" s="49">
        <v>4.4615384615384617</v>
      </c>
      <c r="Q11" s="49">
        <f t="shared" si="0"/>
        <v>4</v>
      </c>
      <c r="S11" s="241"/>
      <c r="T11" s="49">
        <f t="shared" si="1"/>
        <v>4.5769230769230766</v>
      </c>
      <c r="X11" s="49">
        <v>4</v>
      </c>
      <c r="Y11" s="49">
        <v>4.25</v>
      </c>
      <c r="AB11" s="49">
        <v>3.8333333333333335</v>
      </c>
      <c r="AC11" s="49">
        <v>3.4166666666666665</v>
      </c>
      <c r="AF11" s="49">
        <f t="shared" si="2"/>
        <v>4.125</v>
      </c>
      <c r="AI11" s="49">
        <f t="shared" si="3"/>
        <v>3.625</v>
      </c>
      <c r="AL11" s="49">
        <f t="shared" si="4"/>
        <v>0.5</v>
      </c>
      <c r="AM11" s="243">
        <f t="shared" si="5"/>
        <v>0</v>
      </c>
      <c r="AN11" s="49">
        <f t="shared" si="6"/>
        <v>0</v>
      </c>
      <c r="AO11" s="49">
        <f t="shared" si="7"/>
        <v>0</v>
      </c>
      <c r="AT11" s="49">
        <f t="shared" si="8"/>
        <v>0</v>
      </c>
      <c r="AU11" s="49">
        <f t="shared" si="9"/>
        <v>0</v>
      </c>
      <c r="AV11" s="49">
        <f t="shared" si="10"/>
        <v>0</v>
      </c>
      <c r="AW11" s="49">
        <f t="shared" si="11"/>
        <v>0</v>
      </c>
      <c r="AX11" s="49">
        <f t="shared" si="12"/>
        <v>0</v>
      </c>
      <c r="BF11" s="49">
        <f t="shared" si="13"/>
        <v>0</v>
      </c>
      <c r="BG11" s="49">
        <f t="shared" si="14"/>
        <v>0</v>
      </c>
      <c r="BJ11" s="49">
        <f t="shared" si="15"/>
        <v>0</v>
      </c>
      <c r="BK11" s="49">
        <f t="shared" si="16"/>
        <v>0</v>
      </c>
      <c r="BL11" s="49">
        <f t="shared" si="17"/>
        <v>0</v>
      </c>
      <c r="BM11" s="49">
        <f t="shared" si="18"/>
        <v>0</v>
      </c>
      <c r="BS11">
        <v>20</v>
      </c>
      <c r="BT11">
        <v>0</v>
      </c>
      <c r="BU11">
        <v>0</v>
      </c>
      <c r="BX11">
        <v>20</v>
      </c>
      <c r="BY11">
        <v>0</v>
      </c>
      <c r="BZ11">
        <v>0</v>
      </c>
      <c r="CA11"/>
      <c r="CD11">
        <v>20</v>
      </c>
      <c r="CE11">
        <v>0</v>
      </c>
      <c r="CF11">
        <v>0</v>
      </c>
      <c r="CG11">
        <v>20</v>
      </c>
      <c r="CH11">
        <v>0</v>
      </c>
      <c r="CI11">
        <v>0</v>
      </c>
      <c r="CJ11">
        <v>20</v>
      </c>
      <c r="CK11">
        <v>0</v>
      </c>
      <c r="CL11">
        <v>0</v>
      </c>
      <c r="CM11">
        <v>20</v>
      </c>
      <c r="CN11">
        <v>0</v>
      </c>
      <c r="CO11">
        <v>0</v>
      </c>
    </row>
    <row r="12" spans="1:93">
      <c r="A12" s="244">
        <v>9</v>
      </c>
      <c r="B12" s="94" t="s">
        <v>881</v>
      </c>
      <c r="C12" s="49" t="s">
        <v>872</v>
      </c>
      <c r="D12" s="49" t="s">
        <v>92</v>
      </c>
      <c r="E12" s="49" t="s">
        <v>720</v>
      </c>
      <c r="F12" t="s">
        <v>909</v>
      </c>
      <c r="G12" t="s">
        <v>910</v>
      </c>
      <c r="H12" s="243">
        <v>4.2307692307692308</v>
      </c>
      <c r="I12" s="49">
        <v>5</v>
      </c>
      <c r="L12" s="49">
        <v>4.5384615384615383</v>
      </c>
      <c r="M12" s="49">
        <v>6</v>
      </c>
      <c r="Q12" s="49">
        <f t="shared" si="0"/>
        <v>4.615384615384615</v>
      </c>
      <c r="S12" s="241"/>
      <c r="T12" s="49">
        <f t="shared" si="1"/>
        <v>5.2692307692307692</v>
      </c>
      <c r="X12" s="49">
        <v>4.833333333333333</v>
      </c>
      <c r="Y12" s="49">
        <v>3.5</v>
      </c>
      <c r="AB12" s="49">
        <v>5.166666666666667</v>
      </c>
      <c r="AC12" s="49">
        <v>4.583333333333333</v>
      </c>
      <c r="AF12" s="49">
        <f t="shared" si="2"/>
        <v>4.1666666666666661</v>
      </c>
      <c r="AI12" s="49">
        <f t="shared" si="3"/>
        <v>4.875</v>
      </c>
      <c r="AL12" s="49">
        <f t="shared" si="4"/>
        <v>-0.70833333333333393</v>
      </c>
      <c r="AM12" s="243">
        <f t="shared" si="5"/>
        <v>0</v>
      </c>
      <c r="AN12" s="49">
        <f t="shared" si="6"/>
        <v>0</v>
      </c>
      <c r="AO12" s="49">
        <f t="shared" si="7"/>
        <v>0</v>
      </c>
      <c r="AT12" s="49">
        <f t="shared" si="8"/>
        <v>0</v>
      </c>
      <c r="AU12" s="49">
        <f t="shared" si="9"/>
        <v>0</v>
      </c>
      <c r="AV12" s="49">
        <f t="shared" si="10"/>
        <v>0</v>
      </c>
      <c r="AW12" s="49">
        <f t="shared" si="11"/>
        <v>0</v>
      </c>
      <c r="AX12" s="49">
        <f t="shared" si="12"/>
        <v>0</v>
      </c>
      <c r="BF12" s="49">
        <f t="shared" si="13"/>
        <v>0</v>
      </c>
      <c r="BG12" s="49">
        <f t="shared" si="14"/>
        <v>0</v>
      </c>
      <c r="BJ12" s="49">
        <f t="shared" si="15"/>
        <v>0</v>
      </c>
      <c r="BK12" s="49">
        <f t="shared" si="16"/>
        <v>0</v>
      </c>
      <c r="BL12" s="49">
        <f t="shared" si="17"/>
        <v>0</v>
      </c>
      <c r="BM12" s="49">
        <f t="shared" si="18"/>
        <v>0</v>
      </c>
      <c r="BS12">
        <v>20</v>
      </c>
      <c r="BT12">
        <v>0</v>
      </c>
      <c r="BU12">
        <v>0</v>
      </c>
      <c r="BX12">
        <v>20</v>
      </c>
      <c r="BY12">
        <v>0</v>
      </c>
      <c r="BZ12">
        <v>0</v>
      </c>
      <c r="CA12"/>
      <c r="CD12">
        <v>20</v>
      </c>
      <c r="CE12">
        <v>0</v>
      </c>
      <c r="CF12">
        <v>0</v>
      </c>
      <c r="CG12">
        <v>20</v>
      </c>
      <c r="CH12">
        <v>0</v>
      </c>
      <c r="CI12">
        <v>0</v>
      </c>
      <c r="CJ12">
        <v>20</v>
      </c>
      <c r="CK12">
        <v>0</v>
      </c>
      <c r="CL12">
        <v>0</v>
      </c>
      <c r="CM12">
        <v>20</v>
      </c>
      <c r="CN12">
        <v>0</v>
      </c>
      <c r="CO12">
        <v>0</v>
      </c>
    </row>
    <row r="13" spans="1:93">
      <c r="A13" s="244">
        <v>10</v>
      </c>
      <c r="B13" s="94" t="s">
        <v>882</v>
      </c>
      <c r="C13" s="49" t="s">
        <v>872</v>
      </c>
      <c r="D13" s="49" t="s">
        <v>92</v>
      </c>
      <c r="E13" s="49" t="s">
        <v>725</v>
      </c>
      <c r="F13" t="s">
        <v>911</v>
      </c>
      <c r="G13" t="s">
        <v>912</v>
      </c>
      <c r="H13" s="243">
        <v>2</v>
      </c>
      <c r="I13" s="49">
        <v>2.6666666666666665</v>
      </c>
      <c r="L13" s="49">
        <v>2.6923076923076925</v>
      </c>
      <c r="M13" s="49">
        <v>2.6923076923076925</v>
      </c>
      <c r="Q13" s="49">
        <f t="shared" si="0"/>
        <v>2.333333333333333</v>
      </c>
      <c r="S13" s="241"/>
      <c r="T13" s="49">
        <f t="shared" si="1"/>
        <v>2.6923076923076925</v>
      </c>
      <c r="X13" s="49">
        <v>3</v>
      </c>
      <c r="Y13" s="49">
        <v>3.75</v>
      </c>
      <c r="AB13" s="49">
        <v>3.0833333333333335</v>
      </c>
      <c r="AC13" s="49">
        <v>3.3333333333333335</v>
      </c>
      <c r="AF13" s="49">
        <f t="shared" si="2"/>
        <v>3.375</v>
      </c>
      <c r="AI13" s="49">
        <f t="shared" si="3"/>
        <v>3.2083333333333335</v>
      </c>
      <c r="AL13" s="49">
        <f t="shared" si="4"/>
        <v>0.16666666666666652</v>
      </c>
      <c r="AM13" s="243">
        <f t="shared" si="5"/>
        <v>0</v>
      </c>
      <c r="AN13" s="49">
        <f t="shared" si="6"/>
        <v>0</v>
      </c>
      <c r="AO13" s="49">
        <f t="shared" si="7"/>
        <v>0</v>
      </c>
      <c r="AT13" s="49">
        <f t="shared" si="8"/>
        <v>0</v>
      </c>
      <c r="AU13" s="49">
        <f t="shared" si="9"/>
        <v>0</v>
      </c>
      <c r="AV13" s="49">
        <f t="shared" si="10"/>
        <v>0</v>
      </c>
      <c r="AW13" s="49">
        <f t="shared" si="11"/>
        <v>0</v>
      </c>
      <c r="AX13" s="49">
        <f t="shared" si="12"/>
        <v>0</v>
      </c>
      <c r="BF13" s="49">
        <f t="shared" si="13"/>
        <v>0</v>
      </c>
      <c r="BG13" s="49">
        <f t="shared" si="14"/>
        <v>0</v>
      </c>
      <c r="BJ13" s="49">
        <f t="shared" si="15"/>
        <v>0</v>
      </c>
      <c r="BK13" s="49">
        <f t="shared" si="16"/>
        <v>0</v>
      </c>
      <c r="BL13" s="49">
        <f t="shared" si="17"/>
        <v>0</v>
      </c>
      <c r="BM13" s="49">
        <f t="shared" si="18"/>
        <v>0</v>
      </c>
      <c r="BS13">
        <v>20</v>
      </c>
      <c r="BT13">
        <v>0</v>
      </c>
      <c r="BU13">
        <v>0</v>
      </c>
      <c r="BX13">
        <v>20</v>
      </c>
      <c r="BY13">
        <v>0</v>
      </c>
      <c r="BZ13">
        <v>0</v>
      </c>
      <c r="CA13"/>
      <c r="CD13">
        <v>20</v>
      </c>
      <c r="CE13">
        <v>0</v>
      </c>
      <c r="CF13">
        <v>0</v>
      </c>
      <c r="CG13">
        <v>20</v>
      </c>
      <c r="CH13">
        <v>0</v>
      </c>
      <c r="CI13">
        <v>0</v>
      </c>
      <c r="CJ13">
        <v>20</v>
      </c>
      <c r="CK13">
        <v>0</v>
      </c>
      <c r="CL13">
        <v>0</v>
      </c>
      <c r="CM13">
        <v>20</v>
      </c>
      <c r="CN13">
        <v>0</v>
      </c>
      <c r="CO13">
        <v>0</v>
      </c>
    </row>
    <row r="14" spans="1:93">
      <c r="A14" s="244">
        <v>11</v>
      </c>
      <c r="B14" s="94" t="s">
        <v>883</v>
      </c>
      <c r="C14" s="49" t="s">
        <v>872</v>
      </c>
      <c r="D14" s="49" t="s">
        <v>92</v>
      </c>
      <c r="E14" s="49" t="s">
        <v>704</v>
      </c>
      <c r="F14" t="s">
        <v>913</v>
      </c>
      <c r="G14" t="s">
        <v>914</v>
      </c>
      <c r="H14" s="243">
        <v>4.615384615384615</v>
      </c>
      <c r="I14" s="49">
        <v>5.2307692307692308</v>
      </c>
      <c r="L14" s="49">
        <v>5.8461538461538458</v>
      </c>
      <c r="M14" s="49">
        <v>6.0769230769230766</v>
      </c>
      <c r="Q14" s="49">
        <f t="shared" si="0"/>
        <v>4.9230769230769234</v>
      </c>
      <c r="S14" s="241"/>
      <c r="T14" s="49">
        <f t="shared" si="1"/>
        <v>5.9615384615384617</v>
      </c>
      <c r="X14" s="49">
        <v>4.75</v>
      </c>
      <c r="Y14" s="49">
        <v>5.083333333333333</v>
      </c>
      <c r="AB14" s="49">
        <v>5.166666666666667</v>
      </c>
      <c r="AC14" s="49">
        <v>4.5</v>
      </c>
      <c r="AF14" s="49">
        <f t="shared" si="2"/>
        <v>4.9166666666666661</v>
      </c>
      <c r="AI14" s="49">
        <f t="shared" si="3"/>
        <v>4.8333333333333339</v>
      </c>
      <c r="AL14" s="49">
        <f t="shared" si="4"/>
        <v>8.3333333333332149E-2</v>
      </c>
      <c r="AM14" s="243">
        <f t="shared" si="5"/>
        <v>0.31756042929152134</v>
      </c>
      <c r="AN14" s="49">
        <f t="shared" si="6"/>
        <v>0</v>
      </c>
      <c r="AO14" s="49">
        <f t="shared" si="7"/>
        <v>0.15878021464576067</v>
      </c>
      <c r="AT14" s="49">
        <f t="shared" si="8"/>
        <v>0</v>
      </c>
      <c r="AU14" s="49">
        <f t="shared" si="9"/>
        <v>0</v>
      </c>
      <c r="AV14" s="49">
        <f t="shared" si="10"/>
        <v>0</v>
      </c>
      <c r="AW14" s="49">
        <f t="shared" si="11"/>
        <v>0</v>
      </c>
      <c r="AX14" s="49">
        <f t="shared" si="12"/>
        <v>0</v>
      </c>
      <c r="BF14" s="49">
        <f t="shared" si="13"/>
        <v>2.5</v>
      </c>
      <c r="BG14" s="49">
        <f t="shared" si="14"/>
        <v>0</v>
      </c>
      <c r="BJ14" s="49">
        <f t="shared" si="15"/>
        <v>0</v>
      </c>
      <c r="BK14" s="49">
        <f t="shared" si="16"/>
        <v>0</v>
      </c>
      <c r="BL14" s="49">
        <f t="shared" si="17"/>
        <v>0</v>
      </c>
      <c r="BM14" s="49">
        <f t="shared" si="18"/>
        <v>0</v>
      </c>
      <c r="BS14">
        <v>20</v>
      </c>
      <c r="BT14">
        <v>0</v>
      </c>
      <c r="BU14">
        <v>0</v>
      </c>
      <c r="BX14">
        <v>20</v>
      </c>
      <c r="BY14">
        <v>1</v>
      </c>
      <c r="BZ14">
        <v>0</v>
      </c>
      <c r="CA14"/>
      <c r="CD14">
        <v>20</v>
      </c>
      <c r="CE14">
        <v>0</v>
      </c>
      <c r="CF14">
        <v>0</v>
      </c>
      <c r="CG14">
        <v>20</v>
      </c>
      <c r="CH14">
        <v>0</v>
      </c>
      <c r="CI14">
        <v>0</v>
      </c>
      <c r="CJ14">
        <v>20</v>
      </c>
      <c r="CK14">
        <v>0</v>
      </c>
      <c r="CL14">
        <v>0</v>
      </c>
      <c r="CM14">
        <v>20</v>
      </c>
      <c r="CN14">
        <v>0</v>
      </c>
      <c r="CO14">
        <v>0</v>
      </c>
    </row>
    <row r="15" spans="1:93">
      <c r="A15" s="244">
        <v>12</v>
      </c>
      <c r="B15" s="94" t="s">
        <v>884</v>
      </c>
      <c r="C15" s="49" t="s">
        <v>872</v>
      </c>
      <c r="D15" s="49" t="s">
        <v>92</v>
      </c>
      <c r="E15" s="49" t="s">
        <v>734</v>
      </c>
      <c r="F15" t="s">
        <v>915</v>
      </c>
      <c r="G15" t="s">
        <v>916</v>
      </c>
      <c r="H15" s="243">
        <v>3.5384615384615383</v>
      </c>
      <c r="I15" s="49">
        <v>4.3076923076923075</v>
      </c>
      <c r="L15" s="49">
        <v>4.2307692307692308</v>
      </c>
      <c r="M15" s="49">
        <v>4.4615384615384617</v>
      </c>
      <c r="Q15" s="49">
        <f t="shared" si="0"/>
        <v>3.9230769230769229</v>
      </c>
      <c r="S15" s="241"/>
      <c r="T15" s="49">
        <f t="shared" si="1"/>
        <v>4.3461538461538467</v>
      </c>
      <c r="X15" s="49">
        <v>4.583333333333333</v>
      </c>
      <c r="Y15" s="49">
        <v>4.166666666666667</v>
      </c>
      <c r="AB15" s="49">
        <v>4.75</v>
      </c>
      <c r="AC15" s="49">
        <v>4.083333333333333</v>
      </c>
      <c r="AF15" s="49">
        <f t="shared" si="2"/>
        <v>4.375</v>
      </c>
      <c r="AI15" s="49">
        <f t="shared" si="3"/>
        <v>4.4166666666666661</v>
      </c>
      <c r="AL15" s="49">
        <f t="shared" si="4"/>
        <v>-4.1666666666666075E-2</v>
      </c>
      <c r="AM15" s="243">
        <f t="shared" si="5"/>
        <v>0</v>
      </c>
      <c r="AN15" s="49">
        <f t="shared" si="6"/>
        <v>0</v>
      </c>
      <c r="AO15" s="49">
        <f t="shared" si="7"/>
        <v>0</v>
      </c>
      <c r="AT15" s="49">
        <f t="shared" si="8"/>
        <v>0</v>
      </c>
      <c r="AU15" s="49">
        <f t="shared" si="9"/>
        <v>0</v>
      </c>
      <c r="AV15" s="49">
        <f t="shared" si="10"/>
        <v>0</v>
      </c>
      <c r="AW15" s="49">
        <f t="shared" si="11"/>
        <v>0</v>
      </c>
      <c r="AX15" s="49">
        <f t="shared" si="12"/>
        <v>0</v>
      </c>
      <c r="BF15" s="49">
        <f t="shared" si="13"/>
        <v>0</v>
      </c>
      <c r="BG15" s="49">
        <f t="shared" si="14"/>
        <v>0</v>
      </c>
      <c r="BJ15" s="49">
        <f t="shared" si="15"/>
        <v>0</v>
      </c>
      <c r="BK15" s="49">
        <f t="shared" si="16"/>
        <v>0</v>
      </c>
      <c r="BL15" s="49">
        <f t="shared" si="17"/>
        <v>0</v>
      </c>
      <c r="BM15" s="49">
        <f t="shared" si="18"/>
        <v>0</v>
      </c>
      <c r="BS15">
        <v>20</v>
      </c>
      <c r="BT15">
        <v>0</v>
      </c>
      <c r="BU15">
        <v>0</v>
      </c>
      <c r="BX15">
        <v>20</v>
      </c>
      <c r="BY15">
        <v>0</v>
      </c>
      <c r="BZ15">
        <v>0</v>
      </c>
      <c r="CA15"/>
      <c r="CD15">
        <v>20</v>
      </c>
      <c r="CE15">
        <v>0</v>
      </c>
      <c r="CF15">
        <v>0</v>
      </c>
      <c r="CG15">
        <v>20</v>
      </c>
      <c r="CH15">
        <v>0</v>
      </c>
      <c r="CI15">
        <v>0</v>
      </c>
      <c r="CJ15">
        <v>20</v>
      </c>
      <c r="CK15">
        <v>0</v>
      </c>
      <c r="CL15">
        <v>0</v>
      </c>
      <c r="CM15">
        <v>20</v>
      </c>
      <c r="CN15">
        <v>0</v>
      </c>
      <c r="CO15">
        <v>0</v>
      </c>
    </row>
    <row r="16" spans="1:93">
      <c r="A16" s="244">
        <v>13</v>
      </c>
      <c r="B16" s="94" t="s">
        <v>885</v>
      </c>
      <c r="C16" s="49" t="s">
        <v>872</v>
      </c>
      <c r="D16" s="49" t="s">
        <v>92</v>
      </c>
      <c r="E16" s="49" t="s">
        <v>740</v>
      </c>
      <c r="F16" t="s">
        <v>917</v>
      </c>
      <c r="G16" t="s">
        <v>918</v>
      </c>
      <c r="H16" s="243">
        <v>4.1538461538461542</v>
      </c>
      <c r="I16" s="49">
        <v>4.3076923076923075</v>
      </c>
      <c r="L16" s="49">
        <v>4.615384615384615</v>
      </c>
      <c r="M16" s="49">
        <v>4.8461538461538458</v>
      </c>
      <c r="Q16" s="49">
        <f t="shared" si="0"/>
        <v>4.2307692307692308</v>
      </c>
      <c r="S16" s="241"/>
      <c r="T16" s="49">
        <f t="shared" si="1"/>
        <v>4.7307692307692299</v>
      </c>
      <c r="X16" s="49">
        <v>4.25</v>
      </c>
      <c r="Y16" s="49">
        <v>4</v>
      </c>
      <c r="AB16" s="49">
        <v>3.5</v>
      </c>
      <c r="AC16" s="49">
        <v>4.083333333333333</v>
      </c>
      <c r="AF16" s="49">
        <f t="shared" si="2"/>
        <v>4.125</v>
      </c>
      <c r="AI16" s="49">
        <f t="shared" si="3"/>
        <v>3.7916666666666665</v>
      </c>
      <c r="AL16" s="49">
        <f t="shared" si="4"/>
        <v>0.33333333333333348</v>
      </c>
      <c r="AM16" s="243">
        <f t="shared" si="5"/>
        <v>0</v>
      </c>
      <c r="AN16" s="49">
        <f t="shared" si="6"/>
        <v>0</v>
      </c>
      <c r="AO16" s="49">
        <f t="shared" si="7"/>
        <v>0</v>
      </c>
      <c r="AT16" s="49">
        <f t="shared" si="8"/>
        <v>0</v>
      </c>
      <c r="AU16" s="49">
        <f t="shared" si="9"/>
        <v>0</v>
      </c>
      <c r="AV16" s="49">
        <f t="shared" si="10"/>
        <v>0</v>
      </c>
      <c r="AW16" s="49">
        <f t="shared" si="11"/>
        <v>0</v>
      </c>
      <c r="AX16" s="49">
        <f t="shared" si="12"/>
        <v>0</v>
      </c>
      <c r="BF16" s="49">
        <f t="shared" si="13"/>
        <v>0</v>
      </c>
      <c r="BG16" s="49">
        <f t="shared" si="14"/>
        <v>0</v>
      </c>
      <c r="BJ16" s="49">
        <f t="shared" si="15"/>
        <v>0</v>
      </c>
      <c r="BK16" s="49">
        <f t="shared" si="16"/>
        <v>0</v>
      </c>
      <c r="BL16" s="49">
        <f t="shared" si="17"/>
        <v>0</v>
      </c>
      <c r="BM16" s="49">
        <f t="shared" si="18"/>
        <v>0</v>
      </c>
      <c r="BS16">
        <v>20</v>
      </c>
      <c r="BT16">
        <v>0</v>
      </c>
      <c r="BU16">
        <v>0</v>
      </c>
      <c r="BX16">
        <v>20</v>
      </c>
      <c r="BY16">
        <v>0</v>
      </c>
      <c r="BZ16">
        <v>0</v>
      </c>
      <c r="CA16"/>
      <c r="CD16">
        <v>20</v>
      </c>
      <c r="CE16">
        <v>0</v>
      </c>
      <c r="CF16">
        <v>0</v>
      </c>
      <c r="CG16">
        <v>20</v>
      </c>
      <c r="CH16">
        <v>0</v>
      </c>
      <c r="CI16">
        <v>0</v>
      </c>
      <c r="CJ16">
        <v>20</v>
      </c>
      <c r="CK16">
        <v>0</v>
      </c>
      <c r="CL16">
        <v>0</v>
      </c>
      <c r="CM16">
        <v>20</v>
      </c>
      <c r="CN16">
        <v>0</v>
      </c>
      <c r="CO16">
        <v>0</v>
      </c>
    </row>
    <row r="17" spans="1:93">
      <c r="A17" s="244">
        <v>14</v>
      </c>
      <c r="B17" s="94" t="s">
        <v>886</v>
      </c>
      <c r="C17" s="49" t="s">
        <v>872</v>
      </c>
      <c r="D17" s="49" t="s">
        <v>92</v>
      </c>
      <c r="E17" s="49" t="s">
        <v>438</v>
      </c>
      <c r="F17" t="s">
        <v>919</v>
      </c>
      <c r="G17" t="s">
        <v>920</v>
      </c>
      <c r="H17" s="243">
        <v>3</v>
      </c>
      <c r="I17" s="49">
        <v>3.3076923076923075</v>
      </c>
      <c r="L17" s="49">
        <v>3.6153846153846154</v>
      </c>
      <c r="M17" s="49">
        <v>4.583333333333333</v>
      </c>
      <c r="Q17" s="49">
        <f t="shared" si="0"/>
        <v>3.1538461538461537</v>
      </c>
      <c r="S17" s="241"/>
      <c r="T17" s="49">
        <f t="shared" si="1"/>
        <v>4.0993589743589745</v>
      </c>
      <c r="X17" s="49">
        <v>4</v>
      </c>
      <c r="Y17" s="49">
        <v>3.6666666666666665</v>
      </c>
      <c r="AB17" s="49">
        <v>3.75</v>
      </c>
      <c r="AC17" s="49">
        <v>3.4166666666666665</v>
      </c>
      <c r="AF17" s="49">
        <f t="shared" si="2"/>
        <v>3.833333333333333</v>
      </c>
      <c r="AI17" s="49">
        <f t="shared" si="3"/>
        <v>3.583333333333333</v>
      </c>
      <c r="AL17" s="49">
        <f t="shared" si="4"/>
        <v>0.25</v>
      </c>
      <c r="AM17" s="243">
        <f t="shared" si="5"/>
        <v>0</v>
      </c>
      <c r="AN17" s="49">
        <f t="shared" si="6"/>
        <v>0</v>
      </c>
      <c r="AO17" s="49">
        <f t="shared" si="7"/>
        <v>0</v>
      </c>
      <c r="AT17" s="49">
        <f t="shared" si="8"/>
        <v>0</v>
      </c>
      <c r="AU17" s="49">
        <f t="shared" si="9"/>
        <v>0</v>
      </c>
      <c r="AV17" s="49">
        <f t="shared" si="10"/>
        <v>0</v>
      </c>
      <c r="AW17" s="49">
        <f t="shared" si="11"/>
        <v>0</v>
      </c>
      <c r="AX17" s="49">
        <f t="shared" si="12"/>
        <v>0</v>
      </c>
      <c r="BF17" s="49">
        <f t="shared" si="13"/>
        <v>0</v>
      </c>
      <c r="BG17" s="49">
        <f t="shared" si="14"/>
        <v>0</v>
      </c>
      <c r="BJ17" s="49">
        <f t="shared" si="15"/>
        <v>0</v>
      </c>
      <c r="BK17" s="49">
        <f t="shared" si="16"/>
        <v>0</v>
      </c>
      <c r="BL17" s="49">
        <f t="shared" si="17"/>
        <v>0</v>
      </c>
      <c r="BM17" s="49">
        <f t="shared" si="18"/>
        <v>0</v>
      </c>
      <c r="BS17">
        <v>20</v>
      </c>
      <c r="BT17">
        <v>0</v>
      </c>
      <c r="BU17">
        <v>0</v>
      </c>
      <c r="BX17">
        <v>20</v>
      </c>
      <c r="BY17">
        <v>0</v>
      </c>
      <c r="BZ17">
        <v>0</v>
      </c>
      <c r="CA17"/>
      <c r="CD17">
        <v>20</v>
      </c>
      <c r="CE17">
        <v>0</v>
      </c>
      <c r="CF17">
        <v>0</v>
      </c>
      <c r="CG17">
        <v>20</v>
      </c>
      <c r="CH17">
        <v>0</v>
      </c>
      <c r="CI17">
        <v>0</v>
      </c>
      <c r="CJ17">
        <v>20</v>
      </c>
      <c r="CK17">
        <v>0</v>
      </c>
      <c r="CL17">
        <v>0</v>
      </c>
      <c r="CM17">
        <v>20</v>
      </c>
      <c r="CN17">
        <v>0</v>
      </c>
      <c r="CO17">
        <v>0</v>
      </c>
    </row>
    <row r="18" spans="1:93">
      <c r="A18" s="244">
        <v>15</v>
      </c>
      <c r="B18" s="94" t="s">
        <v>887</v>
      </c>
      <c r="C18" s="49" t="s">
        <v>872</v>
      </c>
      <c r="D18" s="49" t="s">
        <v>92</v>
      </c>
      <c r="E18" s="49" t="s">
        <v>750</v>
      </c>
      <c r="F18" t="s">
        <v>921</v>
      </c>
      <c r="G18" t="s">
        <v>922</v>
      </c>
      <c r="H18" s="243">
        <v>4.7692307692307692</v>
      </c>
      <c r="I18" s="49">
        <v>5.4615384615384617</v>
      </c>
      <c r="L18" s="49">
        <v>5.615384615384615</v>
      </c>
      <c r="M18" s="49">
        <v>5.8461538461538458</v>
      </c>
      <c r="Q18" s="49">
        <f t="shared" si="0"/>
        <v>5.115384615384615</v>
      </c>
      <c r="S18" s="241"/>
      <c r="T18" s="49">
        <f t="shared" si="1"/>
        <v>5.7307692307692299</v>
      </c>
      <c r="X18" s="49">
        <v>4.083333333333333</v>
      </c>
      <c r="Y18" s="49">
        <v>4.916666666666667</v>
      </c>
      <c r="AB18" s="49">
        <v>4.75</v>
      </c>
      <c r="AC18" s="49">
        <v>4.416666666666667</v>
      </c>
      <c r="AF18" s="49">
        <f t="shared" si="2"/>
        <v>4.5</v>
      </c>
      <c r="AI18" s="49">
        <f t="shared" si="3"/>
        <v>4.5833333333333339</v>
      </c>
      <c r="AL18" s="49">
        <f t="shared" si="4"/>
        <v>-8.3333333333333925E-2</v>
      </c>
      <c r="AM18" s="243">
        <f t="shared" si="5"/>
        <v>0.31756042929152134</v>
      </c>
      <c r="AN18" s="49">
        <f t="shared" si="6"/>
        <v>0</v>
      </c>
      <c r="AO18" s="49">
        <f t="shared" si="7"/>
        <v>0.15878021464576067</v>
      </c>
      <c r="AT18" s="49">
        <f t="shared" si="8"/>
        <v>0</v>
      </c>
      <c r="AU18" s="49">
        <f t="shared" si="9"/>
        <v>0</v>
      </c>
      <c r="AV18" s="49">
        <f t="shared" si="10"/>
        <v>0</v>
      </c>
      <c r="AW18" s="49">
        <f t="shared" si="11"/>
        <v>0</v>
      </c>
      <c r="AX18" s="49">
        <f t="shared" si="12"/>
        <v>0</v>
      </c>
      <c r="BF18" s="49">
        <f t="shared" si="13"/>
        <v>2.5</v>
      </c>
      <c r="BG18" s="49">
        <f t="shared" si="14"/>
        <v>0</v>
      </c>
      <c r="BJ18" s="49">
        <f t="shared" si="15"/>
        <v>0</v>
      </c>
      <c r="BK18" s="49">
        <f t="shared" si="16"/>
        <v>0</v>
      </c>
      <c r="BL18" s="49">
        <f t="shared" si="17"/>
        <v>0</v>
      </c>
      <c r="BM18" s="49">
        <f t="shared" si="18"/>
        <v>0</v>
      </c>
      <c r="BS18">
        <v>20</v>
      </c>
      <c r="BT18">
        <v>0</v>
      </c>
      <c r="BU18">
        <v>0</v>
      </c>
      <c r="BX18">
        <v>20</v>
      </c>
      <c r="BY18">
        <v>1</v>
      </c>
      <c r="BZ18">
        <v>0</v>
      </c>
      <c r="CA18"/>
      <c r="CD18">
        <v>20</v>
      </c>
      <c r="CE18">
        <v>0</v>
      </c>
      <c r="CF18">
        <v>0</v>
      </c>
      <c r="CG18">
        <v>20</v>
      </c>
      <c r="CH18">
        <v>0</v>
      </c>
      <c r="CI18">
        <v>0</v>
      </c>
      <c r="CJ18">
        <v>20</v>
      </c>
      <c r="CK18">
        <v>0</v>
      </c>
      <c r="CL18">
        <v>0</v>
      </c>
      <c r="CM18">
        <v>20</v>
      </c>
      <c r="CN18">
        <v>0</v>
      </c>
      <c r="CO18">
        <v>0</v>
      </c>
    </row>
    <row r="19" spans="1:93">
      <c r="A19" s="244">
        <v>16</v>
      </c>
      <c r="B19" s="94" t="s">
        <v>888</v>
      </c>
      <c r="C19" s="49" t="s">
        <v>872</v>
      </c>
      <c r="D19" s="49" t="s">
        <v>92</v>
      </c>
      <c r="E19" s="49" t="s">
        <v>756</v>
      </c>
      <c r="F19" t="s">
        <v>923</v>
      </c>
      <c r="G19" t="s">
        <v>924</v>
      </c>
      <c r="H19" s="243">
        <v>3.2307692307692308</v>
      </c>
      <c r="I19" s="49">
        <v>3.0769230769230771</v>
      </c>
      <c r="L19" s="49">
        <v>3.6153846153846154</v>
      </c>
      <c r="M19" s="49">
        <v>3.3846153846153846</v>
      </c>
      <c r="Q19" s="49">
        <f t="shared" si="0"/>
        <v>3.1538461538461542</v>
      </c>
      <c r="S19" s="241"/>
      <c r="T19" s="49">
        <f t="shared" si="1"/>
        <v>3.5</v>
      </c>
      <c r="X19" s="49">
        <v>2.9166666666666665</v>
      </c>
      <c r="Y19" s="49">
        <v>4.583333333333333</v>
      </c>
      <c r="AB19" s="49">
        <v>3</v>
      </c>
      <c r="AC19" s="49">
        <v>3.3333333333333335</v>
      </c>
      <c r="AF19" s="49">
        <f t="shared" si="2"/>
        <v>3.75</v>
      </c>
      <c r="AI19" s="49">
        <f t="shared" si="3"/>
        <v>3.166666666666667</v>
      </c>
      <c r="AL19" s="49">
        <f t="shared" si="4"/>
        <v>0.58333333333333304</v>
      </c>
      <c r="AM19" s="243">
        <f t="shared" si="5"/>
        <v>0</v>
      </c>
      <c r="AN19" s="49">
        <f t="shared" si="6"/>
        <v>0</v>
      </c>
      <c r="AO19" s="49">
        <f t="shared" si="7"/>
        <v>0</v>
      </c>
      <c r="AT19" s="49">
        <f t="shared" si="8"/>
        <v>0</v>
      </c>
      <c r="AU19" s="49">
        <f t="shared" si="9"/>
        <v>0</v>
      </c>
      <c r="AV19" s="49">
        <f t="shared" si="10"/>
        <v>0</v>
      </c>
      <c r="AW19" s="49">
        <f t="shared" si="11"/>
        <v>0</v>
      </c>
      <c r="AX19" s="49">
        <f t="shared" si="12"/>
        <v>0</v>
      </c>
      <c r="BF19" s="49">
        <f t="shared" si="13"/>
        <v>0</v>
      </c>
      <c r="BG19" s="49">
        <f t="shared" si="14"/>
        <v>0</v>
      </c>
      <c r="BJ19" s="49">
        <f t="shared" si="15"/>
        <v>0</v>
      </c>
      <c r="BK19" s="49">
        <f t="shared" si="16"/>
        <v>0</v>
      </c>
      <c r="BL19" s="49">
        <f t="shared" si="17"/>
        <v>0</v>
      </c>
      <c r="BM19" s="49">
        <f t="shared" si="18"/>
        <v>0</v>
      </c>
      <c r="BS19">
        <v>20</v>
      </c>
      <c r="BT19">
        <v>0</v>
      </c>
      <c r="BU19">
        <v>0</v>
      </c>
      <c r="BX19">
        <v>20</v>
      </c>
      <c r="BY19">
        <v>0</v>
      </c>
      <c r="BZ19">
        <v>0</v>
      </c>
      <c r="CA19"/>
      <c r="CD19">
        <v>20</v>
      </c>
      <c r="CE19">
        <v>0</v>
      </c>
      <c r="CF19">
        <v>0</v>
      </c>
      <c r="CG19">
        <v>20</v>
      </c>
      <c r="CH19">
        <v>0</v>
      </c>
      <c r="CI19">
        <v>0</v>
      </c>
      <c r="CJ19">
        <v>20</v>
      </c>
      <c r="CK19">
        <v>0</v>
      </c>
      <c r="CL19">
        <v>0</v>
      </c>
      <c r="CM19">
        <v>20</v>
      </c>
      <c r="CN19">
        <v>0</v>
      </c>
      <c r="CO19">
        <v>0</v>
      </c>
    </row>
    <row r="20" spans="1:93">
      <c r="A20" s="244">
        <v>17</v>
      </c>
      <c r="B20" s="94" t="s">
        <v>889</v>
      </c>
      <c r="C20" s="49" t="s">
        <v>872</v>
      </c>
      <c r="D20" s="49" t="s">
        <v>92</v>
      </c>
      <c r="E20" s="49" t="s">
        <v>762</v>
      </c>
      <c r="F20" t="s">
        <v>925</v>
      </c>
      <c r="G20" t="s">
        <v>926</v>
      </c>
      <c r="H20" s="243">
        <v>3.3846153846153846</v>
      </c>
      <c r="I20" s="49">
        <v>3.4615384615384617</v>
      </c>
      <c r="L20" s="49">
        <v>3.1538461538461537</v>
      </c>
      <c r="M20" s="49">
        <v>3.0769230769230771</v>
      </c>
      <c r="Q20" s="49">
        <f t="shared" si="0"/>
        <v>3.4230769230769234</v>
      </c>
      <c r="S20" s="241"/>
      <c r="T20" s="49">
        <f t="shared" si="1"/>
        <v>3.1153846153846154</v>
      </c>
      <c r="X20" s="49">
        <v>3.3333333333333335</v>
      </c>
      <c r="Y20" s="49">
        <v>4</v>
      </c>
      <c r="AB20" s="49">
        <v>3.25</v>
      </c>
      <c r="AC20" s="49">
        <v>3.3333333333333335</v>
      </c>
      <c r="AF20" s="49">
        <f t="shared" si="2"/>
        <v>3.666666666666667</v>
      </c>
      <c r="AI20" s="49">
        <f t="shared" si="3"/>
        <v>3.291666666666667</v>
      </c>
      <c r="AL20" s="49">
        <f t="shared" si="4"/>
        <v>0.375</v>
      </c>
      <c r="AM20" s="243">
        <f t="shared" si="5"/>
        <v>0</v>
      </c>
      <c r="AN20" s="49">
        <f t="shared" si="6"/>
        <v>0</v>
      </c>
      <c r="AO20" s="49">
        <f t="shared" si="7"/>
        <v>0</v>
      </c>
      <c r="AT20" s="49">
        <f t="shared" si="8"/>
        <v>0</v>
      </c>
      <c r="AU20" s="49">
        <f t="shared" si="9"/>
        <v>0</v>
      </c>
      <c r="AV20" s="49">
        <f t="shared" si="10"/>
        <v>0</v>
      </c>
      <c r="AW20" s="49">
        <f t="shared" si="11"/>
        <v>0</v>
      </c>
      <c r="AX20" s="49">
        <f t="shared" si="12"/>
        <v>0</v>
      </c>
      <c r="BF20" s="49">
        <f t="shared" si="13"/>
        <v>0</v>
      </c>
      <c r="BG20" s="49">
        <f t="shared" si="14"/>
        <v>0</v>
      </c>
      <c r="BJ20" s="49">
        <f t="shared" si="15"/>
        <v>0</v>
      </c>
      <c r="BK20" s="49">
        <f t="shared" si="16"/>
        <v>0</v>
      </c>
      <c r="BL20" s="49">
        <f t="shared" si="17"/>
        <v>0</v>
      </c>
      <c r="BM20" s="49">
        <f t="shared" si="18"/>
        <v>0</v>
      </c>
      <c r="BS20">
        <v>20</v>
      </c>
      <c r="BT20">
        <v>0</v>
      </c>
      <c r="BU20">
        <v>0</v>
      </c>
      <c r="BX20">
        <v>20</v>
      </c>
      <c r="BY20">
        <v>0</v>
      </c>
      <c r="BZ20">
        <v>0</v>
      </c>
      <c r="CA20"/>
      <c r="CD20">
        <v>20</v>
      </c>
      <c r="CE20">
        <v>0</v>
      </c>
      <c r="CF20">
        <v>0</v>
      </c>
      <c r="CG20">
        <v>20</v>
      </c>
      <c r="CH20">
        <v>0</v>
      </c>
      <c r="CI20">
        <v>0</v>
      </c>
      <c r="CJ20">
        <v>20</v>
      </c>
      <c r="CK20">
        <v>0</v>
      </c>
      <c r="CL20">
        <v>0</v>
      </c>
      <c r="CM20">
        <v>20</v>
      </c>
      <c r="CN20">
        <v>0</v>
      </c>
      <c r="CO20">
        <v>0</v>
      </c>
    </row>
    <row r="21" spans="1:93">
      <c r="A21" s="244">
        <v>18</v>
      </c>
      <c r="B21" s="94" t="s">
        <v>890</v>
      </c>
      <c r="C21" s="49" t="s">
        <v>872</v>
      </c>
      <c r="D21" s="49" t="s">
        <v>92</v>
      </c>
      <c r="E21" s="49" t="s">
        <v>768</v>
      </c>
      <c r="F21" t="s">
        <v>820</v>
      </c>
      <c r="G21" t="s">
        <v>927</v>
      </c>
      <c r="H21" s="243">
        <v>2.9230769230769229</v>
      </c>
      <c r="I21" s="49">
        <v>2.8461538461538463</v>
      </c>
      <c r="L21" s="49">
        <v>3.2307692307692308</v>
      </c>
      <c r="M21" s="49">
        <v>2.7692307692307692</v>
      </c>
      <c r="Q21" s="49">
        <f t="shared" si="0"/>
        <v>2.8846153846153846</v>
      </c>
      <c r="S21" s="241"/>
      <c r="T21" s="49">
        <f t="shared" si="1"/>
        <v>3</v>
      </c>
      <c r="X21" s="49">
        <v>3.0833333333333335</v>
      </c>
      <c r="Y21" s="49">
        <v>2.9166666666666665</v>
      </c>
      <c r="AB21" s="49">
        <v>2.0833333333333335</v>
      </c>
      <c r="AC21" s="49">
        <v>2.9090909090909092</v>
      </c>
      <c r="AF21" s="49">
        <f t="shared" si="2"/>
        <v>3</v>
      </c>
      <c r="AI21" s="49">
        <f t="shared" si="3"/>
        <v>2.4962121212121211</v>
      </c>
      <c r="AL21" s="49">
        <f t="shared" si="4"/>
        <v>0.5037878787878789</v>
      </c>
      <c r="AM21" s="243">
        <f t="shared" si="5"/>
        <v>0</v>
      </c>
      <c r="AN21" s="49">
        <f t="shared" si="6"/>
        <v>0</v>
      </c>
      <c r="AO21" s="49">
        <f t="shared" si="7"/>
        <v>0</v>
      </c>
      <c r="AT21" s="49">
        <f t="shared" si="8"/>
        <v>0</v>
      </c>
      <c r="AU21" s="49">
        <f t="shared" si="9"/>
        <v>0</v>
      </c>
      <c r="AV21" s="49">
        <f t="shared" si="10"/>
        <v>0</v>
      </c>
      <c r="AW21" s="49">
        <f t="shared" si="11"/>
        <v>0</v>
      </c>
      <c r="AX21" s="49">
        <f t="shared" si="12"/>
        <v>0</v>
      </c>
      <c r="BF21" s="49">
        <f t="shared" si="13"/>
        <v>0</v>
      </c>
      <c r="BG21" s="49">
        <f t="shared" si="14"/>
        <v>0</v>
      </c>
      <c r="BJ21" s="49">
        <f t="shared" si="15"/>
        <v>0</v>
      </c>
      <c r="BK21" s="49">
        <f t="shared" si="16"/>
        <v>0</v>
      </c>
      <c r="BL21" s="49">
        <f t="shared" si="17"/>
        <v>0</v>
      </c>
      <c r="BM21" s="49">
        <f t="shared" si="18"/>
        <v>0</v>
      </c>
      <c r="BS21">
        <v>20</v>
      </c>
      <c r="BT21">
        <v>0</v>
      </c>
      <c r="BU21">
        <v>0</v>
      </c>
      <c r="BX21">
        <v>20</v>
      </c>
      <c r="BY21">
        <v>0</v>
      </c>
      <c r="BZ21">
        <v>0</v>
      </c>
      <c r="CA21"/>
      <c r="CD21">
        <v>20</v>
      </c>
      <c r="CE21">
        <v>0</v>
      </c>
      <c r="CF21">
        <v>0</v>
      </c>
      <c r="CG21">
        <v>20</v>
      </c>
      <c r="CH21">
        <v>0</v>
      </c>
      <c r="CI21">
        <v>0</v>
      </c>
      <c r="CJ21">
        <v>20</v>
      </c>
      <c r="CK21">
        <v>0</v>
      </c>
      <c r="CL21">
        <v>0</v>
      </c>
      <c r="CM21">
        <v>20</v>
      </c>
      <c r="CN21">
        <v>0</v>
      </c>
      <c r="CO21">
        <v>0</v>
      </c>
    </row>
    <row r="22" spans="1:93">
      <c r="A22" s="244">
        <v>19</v>
      </c>
      <c r="B22" s="94" t="s">
        <v>891</v>
      </c>
      <c r="C22" s="49" t="s">
        <v>872</v>
      </c>
      <c r="D22" s="49" t="s">
        <v>92</v>
      </c>
      <c r="E22" s="49" t="s">
        <v>774</v>
      </c>
      <c r="F22" t="s">
        <v>928</v>
      </c>
      <c r="G22" t="s">
        <v>929</v>
      </c>
      <c r="H22" s="243">
        <v>6.5384615384615383</v>
      </c>
      <c r="I22" s="49">
        <v>6.8461538461538458</v>
      </c>
      <c r="L22" s="49">
        <v>7</v>
      </c>
      <c r="M22" s="49">
        <v>7.0769230769230766</v>
      </c>
      <c r="Q22" s="49">
        <f t="shared" si="0"/>
        <v>6.6923076923076916</v>
      </c>
      <c r="S22" s="241"/>
      <c r="T22" s="49">
        <f t="shared" si="1"/>
        <v>7.0384615384615383</v>
      </c>
      <c r="X22" s="49">
        <v>5.5</v>
      </c>
      <c r="Y22" s="49">
        <v>5.416666666666667</v>
      </c>
      <c r="AB22" s="49">
        <v>5.5</v>
      </c>
      <c r="AC22" s="49">
        <v>5.166666666666667</v>
      </c>
      <c r="AF22" s="49">
        <f t="shared" si="2"/>
        <v>5.4583333333333339</v>
      </c>
      <c r="AI22" s="49">
        <f t="shared" si="3"/>
        <v>5.3333333333333339</v>
      </c>
      <c r="AL22" s="49">
        <f t="shared" si="4"/>
        <v>0.125</v>
      </c>
      <c r="AM22" s="243">
        <f t="shared" si="5"/>
        <v>0.55481103298007151</v>
      </c>
      <c r="AN22" s="49">
        <f t="shared" si="6"/>
        <v>0</v>
      </c>
      <c r="AO22" s="49">
        <f t="shared" si="7"/>
        <v>0.27740551649003575</v>
      </c>
      <c r="AT22" s="49">
        <f t="shared" si="8"/>
        <v>0</v>
      </c>
      <c r="AU22" s="49">
        <f t="shared" si="9"/>
        <v>0</v>
      </c>
      <c r="AV22" s="49">
        <f t="shared" si="10"/>
        <v>0</v>
      </c>
      <c r="AW22" s="49">
        <f t="shared" si="11"/>
        <v>0</v>
      </c>
      <c r="AX22" s="49">
        <f t="shared" si="12"/>
        <v>0</v>
      </c>
      <c r="BF22" s="49">
        <f t="shared" si="13"/>
        <v>7.5</v>
      </c>
      <c r="BG22" s="49">
        <f t="shared" si="14"/>
        <v>0</v>
      </c>
      <c r="BJ22" s="49">
        <f t="shared" si="15"/>
        <v>0</v>
      </c>
      <c r="BK22" s="49">
        <f t="shared" si="16"/>
        <v>0</v>
      </c>
      <c r="BL22" s="49">
        <f t="shared" si="17"/>
        <v>0</v>
      </c>
      <c r="BM22" s="49">
        <f t="shared" si="18"/>
        <v>0</v>
      </c>
      <c r="BS22">
        <v>20</v>
      </c>
      <c r="BT22">
        <v>2</v>
      </c>
      <c r="BU22">
        <v>0</v>
      </c>
      <c r="BX22">
        <v>20</v>
      </c>
      <c r="BY22">
        <v>1</v>
      </c>
      <c r="BZ22">
        <v>0</v>
      </c>
      <c r="CA22"/>
      <c r="CD22">
        <v>20</v>
      </c>
      <c r="CE22">
        <v>0</v>
      </c>
      <c r="CF22">
        <v>0</v>
      </c>
      <c r="CG22">
        <v>20</v>
      </c>
      <c r="CH22">
        <v>0</v>
      </c>
      <c r="CI22">
        <v>0</v>
      </c>
      <c r="CJ22">
        <v>20</v>
      </c>
      <c r="CK22">
        <v>0</v>
      </c>
      <c r="CL22">
        <v>0</v>
      </c>
      <c r="CM22">
        <v>20</v>
      </c>
      <c r="CN22">
        <v>0</v>
      </c>
      <c r="CO22">
        <v>0</v>
      </c>
    </row>
    <row r="23" spans="1:93">
      <c r="A23" s="244">
        <v>20</v>
      </c>
      <c r="B23" s="94" t="s">
        <v>892</v>
      </c>
      <c r="C23" s="49" t="s">
        <v>872</v>
      </c>
      <c r="D23" s="49" t="s">
        <v>92</v>
      </c>
      <c r="E23" s="49" t="s">
        <v>780</v>
      </c>
      <c r="F23" t="s">
        <v>930</v>
      </c>
      <c r="G23" t="s">
        <v>931</v>
      </c>
      <c r="H23" s="243">
        <v>6.384615384615385</v>
      </c>
      <c r="I23" s="49">
        <v>6.2307692307692308</v>
      </c>
      <c r="L23" s="49">
        <v>6</v>
      </c>
      <c r="M23" s="49">
        <v>6.5384615384615383</v>
      </c>
      <c r="Q23" s="49">
        <f t="shared" si="0"/>
        <v>6.3076923076923084</v>
      </c>
      <c r="S23" s="241"/>
      <c r="T23" s="49">
        <f t="shared" si="1"/>
        <v>6.2692307692307692</v>
      </c>
      <c r="X23" s="49">
        <v>5.1818181818181817</v>
      </c>
      <c r="Y23" s="49">
        <v>5.333333333333333</v>
      </c>
      <c r="AB23" s="49">
        <v>5.25</v>
      </c>
      <c r="AC23" s="49">
        <v>5.083333333333333</v>
      </c>
      <c r="AF23" s="49">
        <f t="shared" si="2"/>
        <v>5.2575757575757578</v>
      </c>
      <c r="AI23" s="49">
        <f t="shared" si="3"/>
        <v>5.1666666666666661</v>
      </c>
      <c r="AL23" s="49">
        <f t="shared" si="4"/>
        <v>9.0909090909091717E-2</v>
      </c>
      <c r="AM23" s="243">
        <f t="shared" si="5"/>
        <v>0</v>
      </c>
      <c r="AN23" s="49">
        <f t="shared" si="6"/>
        <v>0</v>
      </c>
      <c r="AO23" s="49">
        <f t="shared" si="7"/>
        <v>0</v>
      </c>
      <c r="AT23" s="49">
        <f t="shared" si="8"/>
        <v>0</v>
      </c>
      <c r="AU23" s="49">
        <f t="shared" si="9"/>
        <v>0</v>
      </c>
      <c r="AV23" s="49">
        <f t="shared" si="10"/>
        <v>0</v>
      </c>
      <c r="AW23" s="49">
        <f t="shared" si="11"/>
        <v>0</v>
      </c>
      <c r="AX23" s="49">
        <f t="shared" si="12"/>
        <v>0</v>
      </c>
      <c r="BF23" s="49">
        <f t="shared" si="13"/>
        <v>0</v>
      </c>
      <c r="BG23" s="49">
        <f t="shared" si="14"/>
        <v>0</v>
      </c>
      <c r="BJ23" s="49">
        <f t="shared" si="15"/>
        <v>0</v>
      </c>
      <c r="BK23" s="49">
        <f t="shared" si="16"/>
        <v>0</v>
      </c>
      <c r="BL23" s="49">
        <f t="shared" si="17"/>
        <v>0</v>
      </c>
      <c r="BM23" s="49">
        <f t="shared" si="18"/>
        <v>0</v>
      </c>
      <c r="BS23">
        <v>20</v>
      </c>
      <c r="BT23">
        <v>0</v>
      </c>
      <c r="BU23">
        <v>0</v>
      </c>
      <c r="BX23">
        <v>20</v>
      </c>
      <c r="BY23">
        <v>0</v>
      </c>
      <c r="BZ23">
        <v>0</v>
      </c>
      <c r="CA23"/>
      <c r="CD23">
        <v>20</v>
      </c>
      <c r="CE23">
        <v>0</v>
      </c>
      <c r="CF23">
        <v>0</v>
      </c>
      <c r="CG23">
        <v>20</v>
      </c>
      <c r="CH23">
        <v>0</v>
      </c>
      <c r="CI23">
        <v>0</v>
      </c>
      <c r="CJ23">
        <v>20</v>
      </c>
      <c r="CK23">
        <v>0</v>
      </c>
      <c r="CL23">
        <v>0</v>
      </c>
      <c r="CM23">
        <v>20</v>
      </c>
      <c r="CN23">
        <v>0</v>
      </c>
      <c r="CO23">
        <v>0</v>
      </c>
    </row>
    <row r="24" spans="1:93">
      <c r="A24" s="244">
        <v>21</v>
      </c>
      <c r="B24" s="94" t="s">
        <v>893</v>
      </c>
      <c r="C24" s="49" t="s">
        <v>872</v>
      </c>
      <c r="D24" s="49" t="s">
        <v>92</v>
      </c>
      <c r="E24" s="49" t="s">
        <v>786</v>
      </c>
      <c r="F24" t="s">
        <v>932</v>
      </c>
      <c r="G24" t="s">
        <v>933</v>
      </c>
      <c r="H24" s="243">
        <v>6.615384615384615</v>
      </c>
      <c r="I24" s="49">
        <v>6.0769230769230766</v>
      </c>
      <c r="L24" s="49">
        <v>5.615384615384615</v>
      </c>
      <c r="M24" s="49">
        <v>6</v>
      </c>
      <c r="Q24" s="49">
        <f t="shared" si="0"/>
        <v>6.3461538461538458</v>
      </c>
      <c r="S24" s="241"/>
      <c r="T24" s="49">
        <f t="shared" si="1"/>
        <v>5.8076923076923075</v>
      </c>
      <c r="X24" s="49">
        <v>2.9166666666666665</v>
      </c>
      <c r="Y24" s="49">
        <v>3.1666666666666665</v>
      </c>
      <c r="AB24" s="49">
        <v>2.4166666666666665</v>
      </c>
      <c r="AC24" s="49">
        <v>2.4166666666666665</v>
      </c>
      <c r="AF24" s="49">
        <f t="shared" si="2"/>
        <v>3.0416666666666665</v>
      </c>
      <c r="AI24" s="49">
        <f t="shared" si="3"/>
        <v>2.4166666666666665</v>
      </c>
      <c r="AL24" s="49">
        <f t="shared" si="4"/>
        <v>0.625</v>
      </c>
      <c r="AM24" s="243">
        <f t="shared" si="5"/>
        <v>0</v>
      </c>
      <c r="AN24" s="49">
        <f t="shared" si="6"/>
        <v>0</v>
      </c>
      <c r="AO24" s="49">
        <f t="shared" si="7"/>
        <v>0</v>
      </c>
      <c r="AT24" s="49">
        <f t="shared" si="8"/>
        <v>0</v>
      </c>
      <c r="AU24" s="49">
        <f t="shared" si="9"/>
        <v>0</v>
      </c>
      <c r="AV24" s="49">
        <f t="shared" si="10"/>
        <v>0</v>
      </c>
      <c r="AW24" s="49">
        <f t="shared" si="11"/>
        <v>0</v>
      </c>
      <c r="AX24" s="49">
        <f t="shared" si="12"/>
        <v>0</v>
      </c>
      <c r="BF24" s="49">
        <f t="shared" si="13"/>
        <v>0</v>
      </c>
      <c r="BG24" s="49">
        <f t="shared" si="14"/>
        <v>0</v>
      </c>
      <c r="BJ24" s="49">
        <f t="shared" si="15"/>
        <v>0</v>
      </c>
      <c r="BK24" s="49">
        <f t="shared" si="16"/>
        <v>0</v>
      </c>
      <c r="BL24" s="49">
        <f t="shared" si="17"/>
        <v>0</v>
      </c>
      <c r="BM24" s="49">
        <f t="shared" si="18"/>
        <v>0</v>
      </c>
      <c r="BS24">
        <v>20</v>
      </c>
      <c r="BT24">
        <v>0</v>
      </c>
      <c r="BU24">
        <v>0</v>
      </c>
      <c r="BX24">
        <v>20</v>
      </c>
      <c r="BY24">
        <v>0</v>
      </c>
      <c r="BZ24">
        <v>0</v>
      </c>
      <c r="CA24"/>
      <c r="CD24">
        <v>20</v>
      </c>
      <c r="CE24">
        <v>0</v>
      </c>
      <c r="CF24">
        <v>0</v>
      </c>
      <c r="CG24">
        <v>20</v>
      </c>
      <c r="CH24">
        <v>0</v>
      </c>
      <c r="CI24">
        <v>0</v>
      </c>
      <c r="CJ24">
        <v>20</v>
      </c>
      <c r="CK24">
        <v>0</v>
      </c>
      <c r="CL24">
        <v>0</v>
      </c>
      <c r="CM24">
        <v>20</v>
      </c>
      <c r="CN24">
        <v>0</v>
      </c>
      <c r="CO24">
        <v>0</v>
      </c>
    </row>
    <row r="25" spans="1:93">
      <c r="A25" s="244">
        <v>22</v>
      </c>
      <c r="B25" s="94" t="s">
        <v>894</v>
      </c>
      <c r="C25" s="49" t="s">
        <v>872</v>
      </c>
      <c r="D25" s="49" t="s">
        <v>92</v>
      </c>
      <c r="E25" s="49" t="s">
        <v>792</v>
      </c>
      <c r="F25" t="s">
        <v>934</v>
      </c>
      <c r="G25" t="s">
        <v>935</v>
      </c>
      <c r="H25" s="243">
        <v>3.7692307692307692</v>
      </c>
      <c r="I25" s="49">
        <v>3.1538461538461537</v>
      </c>
      <c r="L25" s="49">
        <v>4.0769230769230766</v>
      </c>
      <c r="M25" s="49">
        <v>2.8461538461538463</v>
      </c>
      <c r="Q25" s="49">
        <f t="shared" si="0"/>
        <v>3.4615384615384617</v>
      </c>
      <c r="S25" s="241"/>
      <c r="T25" s="49">
        <f t="shared" si="1"/>
        <v>3.4615384615384617</v>
      </c>
      <c r="X25" s="49">
        <v>2.75</v>
      </c>
      <c r="Y25" s="49">
        <v>2.9166666666666665</v>
      </c>
      <c r="AB25" s="49">
        <v>1.75</v>
      </c>
      <c r="AC25" s="49">
        <v>1.75</v>
      </c>
      <c r="AF25" s="49">
        <f t="shared" si="2"/>
        <v>2.833333333333333</v>
      </c>
      <c r="AI25" s="49">
        <f t="shared" si="3"/>
        <v>1.75</v>
      </c>
      <c r="AL25" s="49">
        <f t="shared" si="4"/>
        <v>1.083333333333333</v>
      </c>
      <c r="AM25" s="243">
        <f t="shared" si="5"/>
        <v>0</v>
      </c>
      <c r="AN25" s="49">
        <f t="shared" si="6"/>
        <v>0</v>
      </c>
      <c r="AO25" s="49">
        <f t="shared" si="7"/>
        <v>0</v>
      </c>
      <c r="AT25" s="49">
        <f t="shared" si="8"/>
        <v>0</v>
      </c>
      <c r="AU25" s="49">
        <f t="shared" si="9"/>
        <v>0</v>
      </c>
      <c r="AV25" s="49">
        <f t="shared" si="10"/>
        <v>0</v>
      </c>
      <c r="AW25" s="49">
        <f t="shared" si="11"/>
        <v>0</v>
      </c>
      <c r="AX25" s="49">
        <f t="shared" si="12"/>
        <v>0</v>
      </c>
      <c r="BF25" s="49">
        <f t="shared" si="13"/>
        <v>0</v>
      </c>
      <c r="BG25" s="49">
        <f t="shared" si="14"/>
        <v>0</v>
      </c>
      <c r="BJ25" s="49">
        <f t="shared" si="15"/>
        <v>0</v>
      </c>
      <c r="BK25" s="49">
        <f t="shared" si="16"/>
        <v>0</v>
      </c>
      <c r="BL25" s="49">
        <f t="shared" si="17"/>
        <v>0</v>
      </c>
      <c r="BM25" s="49">
        <f t="shared" si="18"/>
        <v>0</v>
      </c>
      <c r="BS25">
        <v>20</v>
      </c>
      <c r="BT25">
        <v>0</v>
      </c>
      <c r="BU25">
        <v>0</v>
      </c>
      <c r="BX25">
        <v>20</v>
      </c>
      <c r="BY25">
        <v>0</v>
      </c>
      <c r="BZ25">
        <v>0</v>
      </c>
      <c r="CA25"/>
      <c r="CD25">
        <v>20</v>
      </c>
      <c r="CE25">
        <v>0</v>
      </c>
      <c r="CF25">
        <v>0</v>
      </c>
      <c r="CG25">
        <v>20</v>
      </c>
      <c r="CH25">
        <v>0</v>
      </c>
      <c r="CI25">
        <v>0</v>
      </c>
      <c r="CJ25">
        <v>20</v>
      </c>
      <c r="CK25">
        <v>0</v>
      </c>
      <c r="CL25">
        <v>0</v>
      </c>
      <c r="CM25">
        <v>20</v>
      </c>
      <c r="CN25">
        <v>0</v>
      </c>
      <c r="CO25">
        <v>0</v>
      </c>
    </row>
    <row r="26" spans="1:93">
      <c r="A26" s="244">
        <v>23</v>
      </c>
      <c r="B26" s="94" t="s">
        <v>743</v>
      </c>
      <c r="C26" s="49" t="s">
        <v>872</v>
      </c>
      <c r="D26" s="49" t="s">
        <v>92</v>
      </c>
      <c r="E26" s="49" t="s">
        <v>574</v>
      </c>
      <c r="F26" t="s">
        <v>936</v>
      </c>
      <c r="G26" t="s">
        <v>937</v>
      </c>
      <c r="H26" s="243">
        <v>2.6923076923076925</v>
      </c>
      <c r="I26" s="247">
        <v>3</v>
      </c>
      <c r="L26" s="247">
        <v>2.8461538461538463</v>
      </c>
      <c r="M26" s="247">
        <v>3.1538461538461537</v>
      </c>
      <c r="Q26" s="49">
        <f t="shared" si="0"/>
        <v>2.8461538461538463</v>
      </c>
      <c r="S26" s="241"/>
      <c r="T26" s="49">
        <f t="shared" si="1"/>
        <v>3</v>
      </c>
      <c r="X26" s="49">
        <v>3.9090909090909092</v>
      </c>
      <c r="Y26" s="49">
        <v>3.25</v>
      </c>
      <c r="AB26" s="49">
        <v>3.3333333333333335</v>
      </c>
      <c r="AC26" s="49">
        <v>3.6666666666666665</v>
      </c>
      <c r="AF26" s="49">
        <f t="shared" si="2"/>
        <v>3.5795454545454546</v>
      </c>
      <c r="AI26" s="49">
        <f t="shared" si="3"/>
        <v>3.5</v>
      </c>
      <c r="AL26" s="49">
        <f t="shared" si="4"/>
        <v>7.9545454545454586E-2</v>
      </c>
      <c r="AM26" s="243">
        <f t="shared" si="5"/>
        <v>0</v>
      </c>
      <c r="AN26" s="49">
        <f t="shared" si="6"/>
        <v>0</v>
      </c>
      <c r="AO26" s="49">
        <f t="shared" si="7"/>
        <v>0</v>
      </c>
      <c r="AT26" s="49">
        <f t="shared" si="8"/>
        <v>0</v>
      </c>
      <c r="AU26" s="49">
        <f t="shared" si="9"/>
        <v>0</v>
      </c>
      <c r="AV26" s="49">
        <f t="shared" si="10"/>
        <v>0</v>
      </c>
      <c r="AW26" s="49">
        <f t="shared" si="11"/>
        <v>0</v>
      </c>
      <c r="AX26" s="49">
        <f t="shared" si="12"/>
        <v>0</v>
      </c>
      <c r="BF26" s="49">
        <f t="shared" si="13"/>
        <v>0</v>
      </c>
      <c r="BG26" s="49">
        <f t="shared" si="14"/>
        <v>0</v>
      </c>
      <c r="BJ26" s="49">
        <f t="shared" si="15"/>
        <v>0</v>
      </c>
      <c r="BK26" s="49">
        <f t="shared" si="16"/>
        <v>0</v>
      </c>
      <c r="BL26" s="49">
        <f t="shared" si="17"/>
        <v>0</v>
      </c>
      <c r="BM26" s="49">
        <f t="shared" si="18"/>
        <v>0</v>
      </c>
      <c r="BS26">
        <v>20</v>
      </c>
      <c r="BT26">
        <v>0</v>
      </c>
      <c r="BU26">
        <v>0</v>
      </c>
      <c r="BX26">
        <v>20</v>
      </c>
      <c r="BY26">
        <v>0</v>
      </c>
      <c r="BZ26">
        <v>0</v>
      </c>
      <c r="CA26"/>
      <c r="CD26">
        <v>20</v>
      </c>
      <c r="CE26">
        <v>0</v>
      </c>
      <c r="CF26">
        <v>0</v>
      </c>
      <c r="CG26">
        <v>20</v>
      </c>
      <c r="CH26">
        <v>0</v>
      </c>
      <c r="CI26">
        <v>0</v>
      </c>
      <c r="CJ26">
        <v>20</v>
      </c>
      <c r="CK26">
        <v>0</v>
      </c>
      <c r="CL26">
        <v>0</v>
      </c>
      <c r="CM26">
        <v>20</v>
      </c>
      <c r="CN26">
        <v>0</v>
      </c>
      <c r="CO26">
        <v>0</v>
      </c>
    </row>
    <row r="27" spans="1:93" s="257" customFormat="1" ht="14" thickBot="1">
      <c r="A27" s="256">
        <v>24</v>
      </c>
      <c r="B27" s="139" t="s">
        <v>895</v>
      </c>
      <c r="C27" s="257" t="s">
        <v>872</v>
      </c>
      <c r="D27" s="257" t="s">
        <v>92</v>
      </c>
      <c r="E27" s="257" t="s">
        <v>803</v>
      </c>
      <c r="F27" s="139" t="s">
        <v>938</v>
      </c>
      <c r="G27" s="139" t="s">
        <v>939</v>
      </c>
      <c r="H27" s="261">
        <v>4.1538461538461542</v>
      </c>
      <c r="I27" s="257">
        <v>3.6923076923076925</v>
      </c>
      <c r="L27" s="257">
        <v>4.384615384615385</v>
      </c>
      <c r="M27" s="257">
        <v>4.1538461538461542</v>
      </c>
      <c r="Q27" s="257">
        <f t="shared" si="0"/>
        <v>3.9230769230769234</v>
      </c>
      <c r="S27" s="260"/>
      <c r="T27" s="257">
        <f t="shared" si="1"/>
        <v>4.2692307692307701</v>
      </c>
      <c r="X27" s="257">
        <v>4.416666666666667</v>
      </c>
      <c r="Y27" s="257">
        <v>5</v>
      </c>
      <c r="AB27" s="257">
        <v>5.916666666666667</v>
      </c>
      <c r="AC27" s="257">
        <v>3.75</v>
      </c>
      <c r="AF27" s="257">
        <f t="shared" si="2"/>
        <v>4.7083333333333339</v>
      </c>
      <c r="AI27" s="257">
        <f t="shared" si="3"/>
        <v>4.8333333333333339</v>
      </c>
      <c r="AL27" s="257">
        <f t="shared" si="4"/>
        <v>-0.125</v>
      </c>
      <c r="AM27" s="261">
        <f t="shared" si="5"/>
        <v>0</v>
      </c>
      <c r="AN27" s="257">
        <f t="shared" si="6"/>
        <v>0</v>
      </c>
      <c r="AO27" s="257">
        <f t="shared" si="7"/>
        <v>0</v>
      </c>
      <c r="AT27" s="257">
        <f t="shared" si="8"/>
        <v>0</v>
      </c>
      <c r="AU27" s="257">
        <f t="shared" si="9"/>
        <v>0</v>
      </c>
      <c r="AV27" s="257">
        <f t="shared" si="10"/>
        <v>0</v>
      </c>
      <c r="AW27" s="257">
        <f t="shared" si="11"/>
        <v>0</v>
      </c>
      <c r="AX27" s="257">
        <f t="shared" si="12"/>
        <v>0</v>
      </c>
      <c r="BF27" s="257">
        <f t="shared" si="13"/>
        <v>0</v>
      </c>
      <c r="BG27" s="257">
        <f t="shared" si="14"/>
        <v>0</v>
      </c>
      <c r="BJ27" s="257">
        <f t="shared" si="15"/>
        <v>0</v>
      </c>
      <c r="BK27" s="257">
        <f t="shared" si="16"/>
        <v>0</v>
      </c>
      <c r="BL27" s="257">
        <f t="shared" si="17"/>
        <v>0</v>
      </c>
      <c r="BM27" s="257">
        <f t="shared" si="18"/>
        <v>0</v>
      </c>
      <c r="BS27" s="139">
        <v>20</v>
      </c>
      <c r="BT27" s="139">
        <v>0</v>
      </c>
      <c r="BU27" s="139">
        <v>0</v>
      </c>
      <c r="BX27" s="139">
        <v>20</v>
      </c>
      <c r="BY27" s="139">
        <v>0</v>
      </c>
      <c r="BZ27" s="139">
        <v>0</v>
      </c>
      <c r="CA27" s="139"/>
      <c r="CD27" s="139">
        <v>20</v>
      </c>
      <c r="CE27" s="139">
        <v>0</v>
      </c>
      <c r="CF27" s="139">
        <v>0</v>
      </c>
      <c r="CG27" s="139">
        <v>20</v>
      </c>
      <c r="CH27" s="139">
        <v>0</v>
      </c>
      <c r="CI27" s="139">
        <v>0</v>
      </c>
      <c r="CJ27" s="139">
        <v>20</v>
      </c>
      <c r="CK27" s="139">
        <v>0</v>
      </c>
      <c r="CL27" s="139">
        <v>0</v>
      </c>
      <c r="CM27" s="139">
        <v>20</v>
      </c>
      <c r="CN27" s="139">
        <v>0</v>
      </c>
      <c r="CO27" s="139">
        <v>0</v>
      </c>
    </row>
    <row r="28" spans="1:93" ht="14" thickTop="1">
      <c r="G28" s="49" t="s">
        <v>445</v>
      </c>
      <c r="H28" s="49">
        <f>AVERAGE(H4:H27)</f>
        <v>3.6570512820512824</v>
      </c>
      <c r="I28" s="49">
        <f t="shared" ref="I28" si="19">AVERAGE(I4:I27)</f>
        <v>3.8547008547008548</v>
      </c>
      <c r="L28" s="49">
        <f>AVERAGE(L4:L27)</f>
        <v>4.0032051282051277</v>
      </c>
      <c r="M28" s="49">
        <f>AVERAGE(M4:M27)</f>
        <v>4.1463675213675222</v>
      </c>
      <c r="Q28" s="57">
        <f>AVERAGE(Q4:Q27)</f>
        <v>3.7558760683760677</v>
      </c>
      <c r="T28" s="57">
        <f>AVERAGE(T4:T27)</f>
        <v>4.0747863247863245</v>
      </c>
      <c r="X28" s="49">
        <f>AVERAGE(X4:X27)</f>
        <v>3.8197601010101017</v>
      </c>
      <c r="Y28" s="49">
        <f>AVERAGE(Y4:Y27)</f>
        <v>4.0034722222222223</v>
      </c>
      <c r="AB28" s="49">
        <f>AVERAGE(AB4:AB27)</f>
        <v>3.6875</v>
      </c>
      <c r="AC28" s="49">
        <f>AVERAGE(AC4:AC27)</f>
        <v>3.5470328282828287</v>
      </c>
      <c r="AF28" s="49">
        <f>AVERAGE(AF4:AF27)</f>
        <v>3.9116161616161613</v>
      </c>
      <c r="AI28" s="49">
        <f>AVERAGE(AI4:AI27)</f>
        <v>3.6172664141414139</v>
      </c>
      <c r="AL28" s="49">
        <f>AVERAGE(AL4:AL27)</f>
        <v>0.2943497474747474</v>
      </c>
      <c r="AM28" s="49">
        <f t="shared" ref="AM28:AO28" si="20">AVERAGE(AM4:AM27)</f>
        <v>6.2812180035609816E-2</v>
      </c>
      <c r="AN28" s="49">
        <f t="shared" si="20"/>
        <v>0</v>
      </c>
      <c r="AO28" s="49">
        <f t="shared" si="20"/>
        <v>3.1406090017804908E-2</v>
      </c>
      <c r="AT28" s="49">
        <f>AVERAGE(AT4:AT27)</f>
        <v>1.323168455381339E-2</v>
      </c>
      <c r="AU28" s="49">
        <f>AVERAGE(AU4:AU27)</f>
        <v>0</v>
      </c>
      <c r="AV28" s="49">
        <f>AVERAGE(AV4:AV27)</f>
        <v>0</v>
      </c>
      <c r="AW28" s="49">
        <f>AVERAGE(AW4:AW27)</f>
        <v>0</v>
      </c>
      <c r="AX28" s="49">
        <f>AVERAGE(AX4:AX27)</f>
        <v>3.3079211384533474E-3</v>
      </c>
      <c r="BF28" s="49">
        <f t="shared" ref="BF28:BG28" si="21">AVERAGE(BF4:BF27)</f>
        <v>0.625</v>
      </c>
      <c r="BG28" s="49">
        <f t="shared" si="21"/>
        <v>0</v>
      </c>
      <c r="BJ28" s="49">
        <f>AVERAGE(BJ4:BJ27)</f>
        <v>0.10416666666666667</v>
      </c>
      <c r="BK28" s="49">
        <f>AVERAGE(BK4:BK27)</f>
        <v>0</v>
      </c>
      <c r="BL28" s="49">
        <f>AVERAGE(BL4:BL27)</f>
        <v>0</v>
      </c>
      <c r="BM28" s="49">
        <f>AVERAGE(BM4:BM27)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workbookViewId="0">
      <selection activeCell="A6" sqref="A6:CO41"/>
    </sheetView>
  </sheetViews>
  <sheetFormatPr baseColWidth="10" defaultRowHeight="13" x14ac:dyDescent="0"/>
  <cols>
    <col min="1" max="1" width="4.28515625" style="49" customWidth="1"/>
    <col min="2" max="2" width="9" style="49" bestFit="1" customWidth="1"/>
    <col min="3" max="3" width="4.140625" style="49" bestFit="1" customWidth="1"/>
    <col min="4" max="5" width="10.7109375" style="49"/>
    <col min="6" max="6" width="5.28515625" style="49" customWidth="1"/>
    <col min="7" max="7" width="5.140625" style="49" customWidth="1"/>
    <col min="8" max="8" width="6.140625" style="49" customWidth="1"/>
    <col min="9" max="9" width="6.28515625" style="49" customWidth="1"/>
    <col min="10" max="10" width="5.85546875" style="49" customWidth="1"/>
    <col min="11" max="11" width="6.42578125" style="49" customWidth="1"/>
    <col min="12" max="12" width="5.28515625" style="49" customWidth="1"/>
    <col min="13" max="13" width="7.7109375" style="49" customWidth="1"/>
    <col min="14" max="14" width="6.28515625" style="49" customWidth="1"/>
    <col min="15" max="15" width="6.42578125" style="49" customWidth="1"/>
    <col min="16" max="16" width="7.28515625" style="49" customWidth="1"/>
    <col min="17" max="17" width="6.85546875" style="49" customWidth="1"/>
    <col min="18" max="18" width="6.28515625" style="49" customWidth="1"/>
    <col min="19" max="19" width="6.5703125" style="49" customWidth="1"/>
    <col min="20" max="20" width="6.140625" style="49" customWidth="1"/>
    <col min="21" max="21" width="7.7109375" style="49" customWidth="1"/>
    <col min="22" max="25" width="5.7109375" style="49" customWidth="1"/>
    <col min="26" max="26" width="6" style="49" customWidth="1"/>
    <col min="27" max="27" width="6.7109375" style="49" customWidth="1"/>
    <col min="28" max="28" width="7.140625" style="49" customWidth="1"/>
    <col min="29" max="29" width="6.7109375" style="49" customWidth="1"/>
    <col min="30" max="30" width="7.85546875" style="49" customWidth="1"/>
    <col min="31" max="31" width="7.42578125" style="49" customWidth="1"/>
    <col min="32" max="32" width="6.140625" style="49" customWidth="1"/>
    <col min="33" max="33" width="6.5703125" style="49" customWidth="1"/>
    <col min="34" max="34" width="7.140625" style="49" customWidth="1"/>
    <col min="35" max="35" width="8.5703125" style="49" customWidth="1"/>
    <col min="36" max="36" width="7.140625" style="49" customWidth="1"/>
    <col min="37" max="37" width="6.7109375" style="49" customWidth="1"/>
    <col min="38" max="38" width="7.5703125" style="49" customWidth="1"/>
    <col min="39" max="39" width="8.140625" style="49" customWidth="1"/>
    <col min="40" max="16384" width="10.7109375" style="49"/>
  </cols>
  <sheetData>
    <row r="1" spans="1:106">
      <c r="B1" s="273" t="s">
        <v>479</v>
      </c>
      <c r="C1" s="273"/>
      <c r="D1" s="273"/>
      <c r="E1" s="273"/>
      <c r="F1" s="273"/>
      <c r="G1" s="273"/>
      <c r="H1" s="274" t="s">
        <v>483</v>
      </c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4" t="s">
        <v>491</v>
      </c>
      <c r="Y1" s="273"/>
      <c r="Z1" s="273"/>
      <c r="AA1" s="273"/>
      <c r="AB1" s="273"/>
      <c r="AC1" s="273"/>
      <c r="AD1" s="273"/>
      <c r="AE1" s="273"/>
      <c r="AF1" s="273"/>
      <c r="AG1" s="273"/>
      <c r="AH1" s="277"/>
      <c r="AI1" s="277"/>
      <c r="AJ1" s="277"/>
      <c r="AK1" s="277"/>
      <c r="AL1" s="273"/>
      <c r="AM1" s="275" t="s">
        <v>12</v>
      </c>
      <c r="AN1" s="273"/>
      <c r="AO1" s="273"/>
      <c r="AP1" s="273"/>
      <c r="AQ1" s="273"/>
      <c r="AR1" s="277"/>
      <c r="AS1" s="278" t="s">
        <v>1116</v>
      </c>
      <c r="AT1" s="273"/>
      <c r="AU1" s="273"/>
      <c r="AV1" s="273"/>
      <c r="AW1" s="273"/>
      <c r="AX1" s="273"/>
      <c r="AY1" s="273"/>
      <c r="AZ1" s="273"/>
      <c r="BA1" s="273"/>
      <c r="BB1" s="273"/>
      <c r="BC1" s="272"/>
      <c r="BD1" s="279" t="s">
        <v>1117</v>
      </c>
      <c r="BE1" s="273"/>
      <c r="BF1" s="275" t="s">
        <v>474</v>
      </c>
      <c r="BG1" s="273"/>
      <c r="BH1" s="273"/>
      <c r="BI1" s="273"/>
      <c r="BJ1" s="273"/>
      <c r="BK1" s="273"/>
      <c r="BL1" s="273"/>
      <c r="BM1" s="273"/>
      <c r="BN1" s="273"/>
      <c r="BO1" s="273"/>
      <c r="BP1" s="273"/>
      <c r="BQ1" s="273"/>
      <c r="BR1" s="273"/>
      <c r="BS1" s="280" t="s">
        <v>415</v>
      </c>
      <c r="BT1" s="280" t="s">
        <v>416</v>
      </c>
      <c r="BU1" s="280" t="s">
        <v>225</v>
      </c>
      <c r="BV1" s="280" t="s">
        <v>225</v>
      </c>
      <c r="BW1" s="280" t="s">
        <v>225</v>
      </c>
      <c r="BX1" s="281" t="s">
        <v>417</v>
      </c>
      <c r="BY1" s="281" t="s">
        <v>418</v>
      </c>
      <c r="BZ1" s="281" t="s">
        <v>225</v>
      </c>
      <c r="CA1" s="281" t="s">
        <v>225</v>
      </c>
      <c r="CB1" s="281" t="s">
        <v>225</v>
      </c>
      <c r="CC1" s="281"/>
      <c r="CD1" s="281" t="s">
        <v>415</v>
      </c>
      <c r="CE1" s="281" t="s">
        <v>416</v>
      </c>
      <c r="CF1" s="281" t="s">
        <v>225</v>
      </c>
      <c r="CG1" s="281" t="s">
        <v>417</v>
      </c>
      <c r="CH1" s="281" t="s">
        <v>418</v>
      </c>
      <c r="CI1" s="281" t="s">
        <v>225</v>
      </c>
      <c r="CJ1" s="281" t="s">
        <v>415</v>
      </c>
      <c r="CK1" s="281" t="s">
        <v>416</v>
      </c>
      <c r="CL1" s="281" t="s">
        <v>225</v>
      </c>
      <c r="CM1" s="281" t="s">
        <v>417</v>
      </c>
      <c r="CN1" s="281" t="s">
        <v>418</v>
      </c>
      <c r="CO1" s="281" t="s">
        <v>225</v>
      </c>
      <c r="CP1" s="281"/>
      <c r="CQ1" s="281" t="s">
        <v>415</v>
      </c>
      <c r="CR1" s="281" t="s">
        <v>416</v>
      </c>
      <c r="CS1" s="281" t="s">
        <v>225</v>
      </c>
      <c r="CT1" s="281" t="s">
        <v>417</v>
      </c>
      <c r="CU1" s="281" t="s">
        <v>418</v>
      </c>
      <c r="CV1" s="281" t="s">
        <v>225</v>
      </c>
      <c r="CW1" s="281" t="s">
        <v>415</v>
      </c>
      <c r="CX1" s="281" t="s">
        <v>416</v>
      </c>
      <c r="CY1" s="281" t="s">
        <v>225</v>
      </c>
      <c r="CZ1" s="281" t="s">
        <v>417</v>
      </c>
      <c r="DA1" s="281" t="s">
        <v>418</v>
      </c>
      <c r="DB1" s="281" t="s">
        <v>225</v>
      </c>
    </row>
    <row r="2" spans="1:106">
      <c r="B2" s="273"/>
      <c r="C2" s="273" t="s">
        <v>1150</v>
      </c>
      <c r="D2" s="273" t="s">
        <v>1151</v>
      </c>
      <c r="E2" s="273"/>
      <c r="F2" s="273"/>
      <c r="G2" s="273"/>
      <c r="H2" s="274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4" t="s">
        <v>1150</v>
      </c>
      <c r="Y2" s="273"/>
      <c r="Z2" s="273"/>
      <c r="AA2" s="273"/>
      <c r="AB2" s="277" t="s">
        <v>1151</v>
      </c>
      <c r="AC2" s="273"/>
      <c r="AD2" s="273"/>
      <c r="AE2" s="273"/>
      <c r="AF2" s="277" t="s">
        <v>1150</v>
      </c>
      <c r="AG2" s="273"/>
      <c r="AH2" s="277"/>
      <c r="AI2" s="277" t="s">
        <v>1151</v>
      </c>
      <c r="AJ2" s="277"/>
      <c r="AK2" s="277"/>
      <c r="AL2" s="273"/>
      <c r="AM2" s="275"/>
      <c r="AN2" s="273"/>
      <c r="AO2" s="273"/>
      <c r="AP2" s="273"/>
      <c r="AQ2" s="273"/>
      <c r="AR2" s="277"/>
      <c r="AS2" s="278"/>
      <c r="AT2" s="273"/>
      <c r="AU2" s="273"/>
      <c r="AV2" s="273"/>
      <c r="AW2" s="273"/>
      <c r="AX2" s="273"/>
      <c r="AY2" s="273"/>
      <c r="AZ2" s="273"/>
      <c r="BA2" s="273"/>
      <c r="BB2" s="273"/>
      <c r="BC2" s="272"/>
      <c r="BD2" s="279"/>
      <c r="BE2" s="273"/>
      <c r="BF2" s="275"/>
      <c r="BG2" s="273"/>
      <c r="BH2" s="273"/>
      <c r="BI2" s="273"/>
      <c r="BJ2" s="273"/>
      <c r="BK2" s="273"/>
      <c r="BL2" s="273"/>
      <c r="BM2" s="273"/>
      <c r="BN2" s="273"/>
      <c r="BO2" s="273"/>
      <c r="BP2" s="273"/>
      <c r="BQ2" s="273"/>
      <c r="BR2" s="273"/>
      <c r="BS2" s="282"/>
      <c r="BT2" s="282"/>
      <c r="BU2" s="282"/>
      <c r="BV2" s="282"/>
      <c r="BW2" s="282"/>
      <c r="BX2" s="276"/>
      <c r="BY2" s="276"/>
      <c r="BZ2" s="276"/>
      <c r="CA2" s="276"/>
      <c r="CB2" s="276"/>
      <c r="CC2" s="276"/>
      <c r="CD2" s="276"/>
      <c r="CE2" s="276"/>
      <c r="CF2" s="276"/>
      <c r="CG2" s="276"/>
      <c r="CH2" s="276"/>
      <c r="CI2" s="276"/>
      <c r="CJ2" s="276"/>
      <c r="CK2" s="276"/>
      <c r="CL2" s="276"/>
      <c r="CM2" s="276"/>
      <c r="CN2" s="276"/>
      <c r="CO2" s="276"/>
      <c r="CP2" s="276"/>
      <c r="CQ2" s="276"/>
      <c r="CR2" s="276"/>
      <c r="CS2" s="276"/>
      <c r="CT2" s="276"/>
      <c r="CU2" s="276"/>
      <c r="CV2" s="276"/>
      <c r="CW2" s="276"/>
      <c r="CX2" s="276"/>
      <c r="CY2" s="276"/>
      <c r="CZ2" s="276"/>
      <c r="DA2" s="276"/>
      <c r="DB2" s="276"/>
    </row>
    <row r="3" spans="1:106" ht="53" thickBot="1">
      <c r="A3" s="262" t="s">
        <v>478</v>
      </c>
      <c r="B3" s="155" t="s">
        <v>475</v>
      </c>
      <c r="C3" s="155" t="s">
        <v>575</v>
      </c>
      <c r="D3" s="155" t="s">
        <v>667</v>
      </c>
      <c r="E3" s="155" t="s">
        <v>1144</v>
      </c>
      <c r="F3" s="155" t="s">
        <v>1145</v>
      </c>
      <c r="G3" s="155" t="s">
        <v>1146</v>
      </c>
      <c r="H3" s="156" t="s">
        <v>1134</v>
      </c>
      <c r="I3" s="155" t="s">
        <v>1135</v>
      </c>
      <c r="J3" s="155" t="s">
        <v>460</v>
      </c>
      <c r="K3" s="155" t="s">
        <v>461</v>
      </c>
      <c r="L3" s="155" t="s">
        <v>1136</v>
      </c>
      <c r="M3" s="155" t="s">
        <v>1137</v>
      </c>
      <c r="N3" s="155" t="s">
        <v>414</v>
      </c>
      <c r="O3" s="155" t="s">
        <v>413</v>
      </c>
      <c r="P3" s="155"/>
      <c r="Q3" s="162" t="s">
        <v>1138</v>
      </c>
      <c r="R3" s="164" t="s">
        <v>452</v>
      </c>
      <c r="S3" s="163" t="s">
        <v>1139</v>
      </c>
      <c r="T3" s="162" t="s">
        <v>1140</v>
      </c>
      <c r="U3" s="164" t="s">
        <v>453</v>
      </c>
      <c r="V3" s="163" t="s">
        <v>1141</v>
      </c>
      <c r="W3" s="155"/>
      <c r="X3" s="156" t="s">
        <v>1142</v>
      </c>
      <c r="Y3" s="155" t="s">
        <v>1143</v>
      </c>
      <c r="Z3" s="155" t="s">
        <v>226</v>
      </c>
      <c r="AA3" s="155" t="s">
        <v>227</v>
      </c>
      <c r="AB3" s="156" t="s">
        <v>1142</v>
      </c>
      <c r="AC3" s="155" t="s">
        <v>1143</v>
      </c>
      <c r="AD3" s="155" t="s">
        <v>226</v>
      </c>
      <c r="AE3" s="155" t="s">
        <v>227</v>
      </c>
      <c r="AF3" s="162" t="s">
        <v>670</v>
      </c>
      <c r="AG3" s="162" t="s">
        <v>671</v>
      </c>
      <c r="AH3" s="163" t="s">
        <v>669</v>
      </c>
      <c r="AI3" s="162" t="s">
        <v>670</v>
      </c>
      <c r="AJ3" s="162" t="s">
        <v>671</v>
      </c>
      <c r="AK3" s="163" t="s">
        <v>669</v>
      </c>
      <c r="AL3" s="155" t="s">
        <v>1152</v>
      </c>
      <c r="AM3" s="159" t="s">
        <v>1124</v>
      </c>
      <c r="AN3" s="160" t="s">
        <v>1125</v>
      </c>
      <c r="AO3" s="161" t="s">
        <v>1126</v>
      </c>
      <c r="AP3" s="160" t="s">
        <v>443</v>
      </c>
      <c r="AQ3" s="160" t="s">
        <v>444</v>
      </c>
      <c r="AR3" s="161" t="s">
        <v>1123</v>
      </c>
      <c r="AS3" s="263" t="s">
        <v>1128</v>
      </c>
      <c r="AT3" s="160" t="s">
        <v>228</v>
      </c>
      <c r="AU3" s="160" t="s">
        <v>229</v>
      </c>
      <c r="AV3" s="160" t="s">
        <v>230</v>
      </c>
      <c r="AW3" s="160" t="s">
        <v>231</v>
      </c>
      <c r="AX3" s="161" t="s">
        <v>1127</v>
      </c>
      <c r="AY3" s="160" t="s">
        <v>232</v>
      </c>
      <c r="AZ3" s="160" t="s">
        <v>233</v>
      </c>
      <c r="BA3" s="160" t="s">
        <v>234</v>
      </c>
      <c r="BB3" s="160" t="s">
        <v>234</v>
      </c>
      <c r="BC3" s="268" t="s">
        <v>1127</v>
      </c>
      <c r="BD3" s="269" t="s">
        <v>1128</v>
      </c>
      <c r="BE3" s="155"/>
      <c r="BF3" s="159" t="s">
        <v>441</v>
      </c>
      <c r="BG3" s="160" t="s">
        <v>442</v>
      </c>
      <c r="BH3" s="160" t="s">
        <v>443</v>
      </c>
      <c r="BI3" s="160" t="s">
        <v>444</v>
      </c>
      <c r="BJ3" s="160" t="s">
        <v>228</v>
      </c>
      <c r="BK3" s="160" t="s">
        <v>229</v>
      </c>
      <c r="BL3" s="160" t="s">
        <v>230</v>
      </c>
      <c r="BM3" s="160" t="s">
        <v>231</v>
      </c>
      <c r="BN3" s="160" t="s">
        <v>232</v>
      </c>
      <c r="BO3" s="160" t="s">
        <v>233</v>
      </c>
      <c r="BP3" s="160" t="s">
        <v>234</v>
      </c>
      <c r="BQ3" s="160" t="s">
        <v>1120</v>
      </c>
      <c r="BR3" s="155"/>
      <c r="BS3" s="166" t="s">
        <v>419</v>
      </c>
      <c r="BT3" s="166" t="s">
        <v>420</v>
      </c>
      <c r="BU3" s="166" t="s">
        <v>421</v>
      </c>
      <c r="BV3" s="166" t="s">
        <v>422</v>
      </c>
      <c r="BW3" s="166" t="s">
        <v>423</v>
      </c>
      <c r="BX3" s="167" t="s">
        <v>419</v>
      </c>
      <c r="BY3" s="167" t="s">
        <v>420</v>
      </c>
      <c r="BZ3" s="167" t="s">
        <v>421</v>
      </c>
      <c r="CA3" s="167" t="s">
        <v>422</v>
      </c>
      <c r="CB3" s="167" t="s">
        <v>423</v>
      </c>
      <c r="CC3" s="167"/>
      <c r="CD3" s="167" t="s">
        <v>420</v>
      </c>
      <c r="CE3" s="167" t="s">
        <v>424</v>
      </c>
      <c r="CF3" s="167" t="s">
        <v>425</v>
      </c>
      <c r="CG3" s="167" t="s">
        <v>420</v>
      </c>
      <c r="CH3" s="167" t="s">
        <v>424</v>
      </c>
      <c r="CI3" s="167" t="s">
        <v>425</v>
      </c>
      <c r="CJ3" s="167" t="s">
        <v>421</v>
      </c>
      <c r="CK3" s="167" t="s">
        <v>424</v>
      </c>
      <c r="CL3" s="167" t="s">
        <v>425</v>
      </c>
      <c r="CM3" s="167" t="s">
        <v>421</v>
      </c>
      <c r="CN3" s="167" t="s">
        <v>424</v>
      </c>
      <c r="CO3" s="167" t="s">
        <v>425</v>
      </c>
      <c r="CP3" s="167"/>
      <c r="CQ3" s="167" t="s">
        <v>226</v>
      </c>
      <c r="CR3" s="167" t="s">
        <v>424</v>
      </c>
      <c r="CS3" s="167" t="s">
        <v>425</v>
      </c>
      <c r="CT3" s="167" t="s">
        <v>226</v>
      </c>
      <c r="CU3" s="167" t="s">
        <v>424</v>
      </c>
      <c r="CV3" s="167" t="s">
        <v>425</v>
      </c>
      <c r="CW3" s="167" t="s">
        <v>227</v>
      </c>
      <c r="CX3" s="167" t="s">
        <v>424</v>
      </c>
      <c r="CY3" s="167" t="s">
        <v>425</v>
      </c>
      <c r="CZ3" s="167" t="s">
        <v>227</v>
      </c>
      <c r="DA3" s="167" t="s">
        <v>424</v>
      </c>
      <c r="DB3" s="167" t="s">
        <v>425</v>
      </c>
    </row>
    <row r="4" spans="1:106" s="6" customFormat="1" ht="15" customHeight="1">
      <c r="B4" s="6" t="s">
        <v>479</v>
      </c>
      <c r="H4" s="38" t="s">
        <v>483</v>
      </c>
      <c r="J4" s="235"/>
      <c r="K4" s="235"/>
      <c r="O4" s="10"/>
      <c r="AM4" s="38" t="s">
        <v>13</v>
      </c>
      <c r="AU4" s="10"/>
      <c r="BF4" s="28" t="s">
        <v>474</v>
      </c>
      <c r="BS4" s="236" t="s">
        <v>415</v>
      </c>
      <c r="BT4" s="236" t="s">
        <v>416</v>
      </c>
      <c r="BU4" s="236" t="s">
        <v>225</v>
      </c>
      <c r="BX4" s="7" t="s">
        <v>417</v>
      </c>
      <c r="BY4" s="7" t="s">
        <v>418</v>
      </c>
      <c r="BZ4" s="7" t="s">
        <v>225</v>
      </c>
      <c r="CA4" s="7"/>
      <c r="CD4" s="7" t="s">
        <v>415</v>
      </c>
      <c r="CE4" s="7" t="s">
        <v>416</v>
      </c>
      <c r="CF4" s="7" t="s">
        <v>225</v>
      </c>
      <c r="CG4" s="7" t="s">
        <v>417</v>
      </c>
      <c r="CH4" s="7" t="s">
        <v>418</v>
      </c>
      <c r="CI4" s="7" t="s">
        <v>225</v>
      </c>
      <c r="CJ4" s="7" t="s">
        <v>415</v>
      </c>
      <c r="CK4" s="7" t="s">
        <v>416</v>
      </c>
      <c r="CL4" s="7" t="s">
        <v>225</v>
      </c>
      <c r="CM4" s="7" t="s">
        <v>417</v>
      </c>
      <c r="CN4" s="7" t="s">
        <v>418</v>
      </c>
      <c r="CO4" s="7" t="s">
        <v>225</v>
      </c>
    </row>
    <row r="5" spans="1:106" s="160" customFormat="1" ht="29" customHeight="1" thickBot="1">
      <c r="A5" s="160" t="s">
        <v>478</v>
      </c>
      <c r="B5" s="160" t="s">
        <v>475</v>
      </c>
      <c r="D5" s="160" t="s">
        <v>472</v>
      </c>
      <c r="F5" s="160" t="s">
        <v>832</v>
      </c>
      <c r="G5" s="160" t="s">
        <v>833</v>
      </c>
      <c r="H5" s="159" t="s">
        <v>1015</v>
      </c>
      <c r="I5" s="160" t="s">
        <v>1016</v>
      </c>
      <c r="L5" s="238" t="s">
        <v>1018</v>
      </c>
      <c r="M5" s="238" t="s">
        <v>1017</v>
      </c>
      <c r="Q5" s="161" t="s">
        <v>1116</v>
      </c>
      <c r="T5" s="161" t="s">
        <v>1117</v>
      </c>
      <c r="AM5" s="159" t="s">
        <v>845</v>
      </c>
      <c r="AN5" s="160" t="s">
        <v>846</v>
      </c>
      <c r="AO5" s="161" t="s">
        <v>847</v>
      </c>
      <c r="AT5" s="160" t="s">
        <v>848</v>
      </c>
      <c r="AU5" s="160" t="s">
        <v>849</v>
      </c>
      <c r="AV5" s="160" t="s">
        <v>850</v>
      </c>
      <c r="AW5" s="160" t="s">
        <v>851</v>
      </c>
      <c r="AX5" s="161" t="s">
        <v>852</v>
      </c>
      <c r="BF5" s="159" t="s">
        <v>845</v>
      </c>
      <c r="BG5" s="160" t="s">
        <v>846</v>
      </c>
      <c r="BJ5" s="160" t="s">
        <v>848</v>
      </c>
      <c r="BK5" s="160" t="s">
        <v>849</v>
      </c>
      <c r="BL5" s="160" t="s">
        <v>850</v>
      </c>
      <c r="BM5" s="160" t="s">
        <v>851</v>
      </c>
      <c r="BS5" s="239" t="s">
        <v>419</v>
      </c>
      <c r="BT5" s="239" t="s">
        <v>420</v>
      </c>
      <c r="BU5" s="239" t="s">
        <v>421</v>
      </c>
      <c r="BX5" s="240" t="s">
        <v>419</v>
      </c>
      <c r="BY5" s="240" t="s">
        <v>420</v>
      </c>
      <c r="BZ5" s="240" t="s">
        <v>421</v>
      </c>
      <c r="CA5" s="240"/>
      <c r="CD5" s="240" t="s">
        <v>420</v>
      </c>
      <c r="CE5" s="240" t="s">
        <v>424</v>
      </c>
      <c r="CF5" s="240" t="s">
        <v>425</v>
      </c>
      <c r="CG5" s="240" t="s">
        <v>420</v>
      </c>
      <c r="CH5" s="240" t="s">
        <v>424</v>
      </c>
      <c r="CI5" s="240" t="s">
        <v>425</v>
      </c>
      <c r="CJ5" s="240" t="s">
        <v>421</v>
      </c>
      <c r="CK5" s="240" t="s">
        <v>424</v>
      </c>
      <c r="CL5" s="240" t="s">
        <v>425</v>
      </c>
      <c r="CM5" s="240" t="s">
        <v>421</v>
      </c>
      <c r="CN5" s="240" t="s">
        <v>424</v>
      </c>
      <c r="CO5" s="240" t="s">
        <v>425</v>
      </c>
    </row>
    <row r="6" spans="1:106">
      <c r="A6" s="244">
        <v>1</v>
      </c>
      <c r="B6" t="s">
        <v>930</v>
      </c>
      <c r="D6" s="49" t="s">
        <v>872</v>
      </c>
      <c r="F6" t="s">
        <v>1054</v>
      </c>
      <c r="G6" t="s">
        <v>1055</v>
      </c>
      <c r="H6" s="49">
        <v>3.7692307692307692</v>
      </c>
      <c r="I6" s="49">
        <v>4</v>
      </c>
      <c r="L6" s="49">
        <v>3.4615384615384617</v>
      </c>
      <c r="M6" s="49">
        <v>4.3076923076923075</v>
      </c>
      <c r="Q6" s="49">
        <f t="shared" ref="Q6:Q41" si="0">AVERAGE(H6:I6)</f>
        <v>3.8846153846153846</v>
      </c>
      <c r="T6" s="49">
        <f t="shared" ref="T6:T41" si="1">AVERAGE(L6:M6)</f>
        <v>3.8846153846153846</v>
      </c>
      <c r="AM6" s="242">
        <f t="shared" ref="AM6:AM41" si="2">2*(ASIN(SQRT(BF6/100)))</f>
        <v>0</v>
      </c>
      <c r="AN6" s="49">
        <f t="shared" ref="AN6:AN41" si="3">2*(ASIN(SQRT(BG6/100)))</f>
        <v>0</v>
      </c>
      <c r="AO6" s="49">
        <f t="shared" ref="AO6:AO41" si="4">AVERAGE(AM6:AN6)</f>
        <v>0</v>
      </c>
      <c r="AT6" s="49">
        <f t="shared" ref="AT6:AT41" si="5">2*(ASIN(SQRT(BJ6/100)))</f>
        <v>0</v>
      </c>
      <c r="AU6" s="49">
        <f t="shared" ref="AU6:AU41" si="6">2*(ASIN(SQRT(BK6/100)))</f>
        <v>0</v>
      </c>
      <c r="AV6" s="49">
        <f t="shared" ref="AV6:AV41" si="7">2*(ASIN(SQRT(BL6/100)))</f>
        <v>0</v>
      </c>
      <c r="AW6" s="49">
        <f t="shared" ref="AW6:AW41" si="8">2*(ASIN(SQRT(BM6/100)))</f>
        <v>0</v>
      </c>
      <c r="AX6" s="49">
        <f t="shared" ref="AX6:AX27" si="9">AVERAGE(AT6:AW6)</f>
        <v>0</v>
      </c>
      <c r="BF6" s="49">
        <f t="shared" ref="BF6:BF41" si="10">SUM((BT6+BY6)/(BS6+BX6))*100</f>
        <v>0</v>
      </c>
      <c r="BG6" s="49">
        <f t="shared" ref="BG6:BG41" si="11">SUM((BU6+BZ6)/(BS6+BX6))*100</f>
        <v>0</v>
      </c>
      <c r="BJ6" s="49">
        <f t="shared" ref="BJ6:BJ41" si="12">SUM((CE6+CH6)/(CD6+CG6))*100</f>
        <v>0</v>
      </c>
      <c r="BK6" s="49">
        <f t="shared" ref="BK6:BK41" si="13">SUM((CF6+CI6)/(CD6+CG6))*100</f>
        <v>0</v>
      </c>
      <c r="BL6" s="49">
        <f t="shared" ref="BL6:BL41" si="14">SUM((CK6+CN6)/(CJ6+CM6))*100</f>
        <v>0</v>
      </c>
      <c r="BM6" s="49">
        <f t="shared" ref="BM6:BM41" si="15">SUM((CL6+CO6)/(CJ6+CM6))*100</f>
        <v>0</v>
      </c>
      <c r="BS6">
        <v>20</v>
      </c>
      <c r="BT6">
        <v>0</v>
      </c>
      <c r="BU6">
        <v>0</v>
      </c>
      <c r="BX6">
        <v>20</v>
      </c>
      <c r="BY6">
        <v>0</v>
      </c>
      <c r="BZ6">
        <v>0</v>
      </c>
      <c r="CA6"/>
      <c r="CD6">
        <v>20</v>
      </c>
      <c r="CE6">
        <v>0</v>
      </c>
      <c r="CF6">
        <v>0</v>
      </c>
      <c r="CG6">
        <v>20</v>
      </c>
      <c r="CH6">
        <v>0</v>
      </c>
      <c r="CI6">
        <v>0</v>
      </c>
      <c r="CJ6">
        <v>20</v>
      </c>
      <c r="CK6">
        <v>0</v>
      </c>
      <c r="CL6">
        <v>0</v>
      </c>
      <c r="CM6">
        <v>20</v>
      </c>
      <c r="CN6">
        <v>0</v>
      </c>
      <c r="CO6">
        <v>0</v>
      </c>
    </row>
    <row r="7" spans="1:106">
      <c r="A7" s="244">
        <v>2</v>
      </c>
      <c r="B7" t="s">
        <v>1019</v>
      </c>
      <c r="D7" s="49" t="s">
        <v>872</v>
      </c>
      <c r="F7" t="s">
        <v>1056</v>
      </c>
      <c r="G7" t="s">
        <v>1057</v>
      </c>
      <c r="H7" s="49">
        <v>2.3846153846153846</v>
      </c>
      <c r="I7" s="49">
        <v>1.6153846153846154</v>
      </c>
      <c r="L7" s="49">
        <v>1.8461538461538463</v>
      </c>
      <c r="M7" s="49">
        <v>1.5384615384615385</v>
      </c>
      <c r="Q7" s="49">
        <f t="shared" si="0"/>
        <v>2</v>
      </c>
      <c r="T7" s="49">
        <f t="shared" si="1"/>
        <v>1.6923076923076925</v>
      </c>
      <c r="AM7" s="243">
        <f t="shared" si="2"/>
        <v>0</v>
      </c>
      <c r="AN7" s="49">
        <f t="shared" si="3"/>
        <v>0</v>
      </c>
      <c r="AO7" s="49">
        <f t="shared" si="4"/>
        <v>0</v>
      </c>
      <c r="AT7" s="49">
        <f t="shared" si="5"/>
        <v>0</v>
      </c>
      <c r="AU7" s="49">
        <f t="shared" si="6"/>
        <v>0</v>
      </c>
      <c r="AV7" s="49">
        <f t="shared" si="7"/>
        <v>0</v>
      </c>
      <c r="AW7" s="49">
        <f t="shared" si="8"/>
        <v>0</v>
      </c>
      <c r="AX7" s="49">
        <f t="shared" si="9"/>
        <v>0</v>
      </c>
      <c r="BF7" s="49">
        <f t="shared" si="10"/>
        <v>0</v>
      </c>
      <c r="BG7" s="49">
        <f t="shared" si="11"/>
        <v>0</v>
      </c>
      <c r="BJ7" s="49">
        <f t="shared" si="12"/>
        <v>0</v>
      </c>
      <c r="BK7" s="49">
        <f t="shared" si="13"/>
        <v>0</v>
      </c>
      <c r="BL7" s="49">
        <f t="shared" si="14"/>
        <v>0</v>
      </c>
      <c r="BM7" s="49">
        <f t="shared" si="15"/>
        <v>0</v>
      </c>
      <c r="BS7">
        <v>20</v>
      </c>
      <c r="BT7">
        <v>0</v>
      </c>
      <c r="BU7">
        <v>0</v>
      </c>
      <c r="BX7">
        <v>20</v>
      </c>
      <c r="BY7">
        <v>0</v>
      </c>
      <c r="BZ7">
        <v>0</v>
      </c>
      <c r="CA7"/>
      <c r="CD7">
        <v>20</v>
      </c>
      <c r="CE7">
        <v>0</v>
      </c>
      <c r="CF7">
        <v>0</v>
      </c>
      <c r="CG7">
        <v>20</v>
      </c>
      <c r="CH7">
        <v>0</v>
      </c>
      <c r="CI7">
        <v>0</v>
      </c>
      <c r="CJ7">
        <v>20</v>
      </c>
      <c r="CK7">
        <v>0</v>
      </c>
      <c r="CL7">
        <v>0</v>
      </c>
      <c r="CM7">
        <v>20</v>
      </c>
      <c r="CN7">
        <v>0</v>
      </c>
      <c r="CO7">
        <v>0</v>
      </c>
    </row>
    <row r="8" spans="1:106">
      <c r="A8" s="244">
        <v>3</v>
      </c>
      <c r="B8" t="s">
        <v>1020</v>
      </c>
      <c r="D8" s="49" t="s">
        <v>872</v>
      </c>
      <c r="F8" t="s">
        <v>1058</v>
      </c>
      <c r="G8" t="s">
        <v>1059</v>
      </c>
      <c r="H8" s="49">
        <v>2.1538461538461537</v>
      </c>
      <c r="I8" s="49">
        <v>2</v>
      </c>
      <c r="L8" s="49">
        <v>2.5384615384615383</v>
      </c>
      <c r="M8" s="49">
        <v>2.1538461538461537</v>
      </c>
      <c r="Q8" s="49">
        <f t="shared" si="0"/>
        <v>2.0769230769230766</v>
      </c>
      <c r="T8" s="49">
        <f t="shared" si="1"/>
        <v>2.3461538461538458</v>
      </c>
      <c r="AM8" s="243">
        <f t="shared" si="2"/>
        <v>0</v>
      </c>
      <c r="AN8" s="49">
        <f t="shared" si="3"/>
        <v>0</v>
      </c>
      <c r="AO8" s="49">
        <f t="shared" si="4"/>
        <v>0</v>
      </c>
      <c r="AT8" s="49">
        <f t="shared" si="5"/>
        <v>0</v>
      </c>
      <c r="AU8" s="49">
        <f t="shared" si="6"/>
        <v>0</v>
      </c>
      <c r="AV8" s="49">
        <f t="shared" si="7"/>
        <v>0</v>
      </c>
      <c r="AW8" s="49">
        <f t="shared" si="8"/>
        <v>0</v>
      </c>
      <c r="AX8" s="49">
        <f t="shared" si="9"/>
        <v>0</v>
      </c>
      <c r="BF8" s="49">
        <f t="shared" si="10"/>
        <v>0</v>
      </c>
      <c r="BG8" s="49">
        <f t="shared" si="11"/>
        <v>0</v>
      </c>
      <c r="BJ8" s="49">
        <f t="shared" si="12"/>
        <v>0</v>
      </c>
      <c r="BK8" s="49">
        <f t="shared" si="13"/>
        <v>0</v>
      </c>
      <c r="BL8" s="49">
        <f t="shared" si="14"/>
        <v>0</v>
      </c>
      <c r="BM8" s="49">
        <f t="shared" si="15"/>
        <v>0</v>
      </c>
      <c r="BS8">
        <v>20</v>
      </c>
      <c r="BT8">
        <v>0</v>
      </c>
      <c r="BU8">
        <v>0</v>
      </c>
      <c r="BX8">
        <v>20</v>
      </c>
      <c r="BY8">
        <v>0</v>
      </c>
      <c r="BZ8">
        <v>0</v>
      </c>
      <c r="CA8"/>
      <c r="CD8">
        <v>20</v>
      </c>
      <c r="CE8">
        <v>0</v>
      </c>
      <c r="CF8">
        <v>0</v>
      </c>
      <c r="CG8">
        <v>20</v>
      </c>
      <c r="CH8">
        <v>0</v>
      </c>
      <c r="CI8">
        <v>0</v>
      </c>
      <c r="CJ8">
        <v>20</v>
      </c>
      <c r="CK8">
        <v>0</v>
      </c>
      <c r="CL8">
        <v>0</v>
      </c>
      <c r="CM8">
        <v>20</v>
      </c>
      <c r="CN8">
        <v>0</v>
      </c>
      <c r="CO8">
        <v>0</v>
      </c>
    </row>
    <row r="9" spans="1:106">
      <c r="A9" s="244">
        <v>4</v>
      </c>
      <c r="B9" t="s">
        <v>1021</v>
      </c>
      <c r="D9" s="49" t="s">
        <v>872</v>
      </c>
      <c r="F9" t="s">
        <v>1060</v>
      </c>
      <c r="G9" t="s">
        <v>1061</v>
      </c>
      <c r="H9" s="49">
        <v>2.8461538461538463</v>
      </c>
      <c r="I9" s="49">
        <v>2.4615384615384617</v>
      </c>
      <c r="L9" s="49">
        <v>3.1538461538461537</v>
      </c>
      <c r="M9" s="49">
        <v>2.6923076923076925</v>
      </c>
      <c r="Q9" s="49">
        <f t="shared" si="0"/>
        <v>2.6538461538461542</v>
      </c>
      <c r="T9" s="49">
        <f t="shared" si="1"/>
        <v>2.9230769230769234</v>
      </c>
      <c r="AM9" s="243">
        <f t="shared" si="2"/>
        <v>0</v>
      </c>
      <c r="AN9" s="49">
        <f t="shared" si="3"/>
        <v>0</v>
      </c>
      <c r="AO9" s="49">
        <f t="shared" si="4"/>
        <v>0</v>
      </c>
      <c r="AT9" s="49">
        <f t="shared" si="5"/>
        <v>0</v>
      </c>
      <c r="AU9" s="49">
        <f t="shared" si="6"/>
        <v>0</v>
      </c>
      <c r="AV9" s="49">
        <f t="shared" si="7"/>
        <v>0</v>
      </c>
      <c r="AW9" s="49">
        <f t="shared" si="8"/>
        <v>0</v>
      </c>
      <c r="AX9" s="49">
        <f t="shared" si="9"/>
        <v>0</v>
      </c>
      <c r="BF9" s="49">
        <f t="shared" si="10"/>
        <v>0</v>
      </c>
      <c r="BG9" s="49">
        <f t="shared" si="11"/>
        <v>0</v>
      </c>
      <c r="BJ9" s="49">
        <f t="shared" si="12"/>
        <v>0</v>
      </c>
      <c r="BK9" s="49">
        <f t="shared" si="13"/>
        <v>0</v>
      </c>
      <c r="BL9" s="49">
        <f t="shared" si="14"/>
        <v>0</v>
      </c>
      <c r="BM9" s="49">
        <f t="shared" si="15"/>
        <v>0</v>
      </c>
      <c r="BS9">
        <v>20</v>
      </c>
      <c r="BT9">
        <v>0</v>
      </c>
      <c r="BU9">
        <v>0</v>
      </c>
      <c r="BX9">
        <v>20</v>
      </c>
      <c r="BY9">
        <v>0</v>
      </c>
      <c r="BZ9">
        <v>0</v>
      </c>
      <c r="CA9"/>
      <c r="CD9">
        <v>20</v>
      </c>
      <c r="CE9">
        <v>0</v>
      </c>
      <c r="CF9">
        <v>0</v>
      </c>
      <c r="CG9">
        <v>20</v>
      </c>
      <c r="CH9">
        <v>0</v>
      </c>
      <c r="CI9">
        <v>0</v>
      </c>
      <c r="CJ9">
        <v>20</v>
      </c>
      <c r="CK9">
        <v>0</v>
      </c>
      <c r="CL9">
        <v>0</v>
      </c>
      <c r="CM9">
        <v>20</v>
      </c>
      <c r="CN9">
        <v>0</v>
      </c>
      <c r="CO9">
        <v>0</v>
      </c>
    </row>
    <row r="10" spans="1:106">
      <c r="A10" s="244">
        <v>5</v>
      </c>
      <c r="B10" t="s">
        <v>1022</v>
      </c>
      <c r="D10" s="49" t="s">
        <v>872</v>
      </c>
      <c r="F10" t="s">
        <v>1062</v>
      </c>
      <c r="G10" t="s">
        <v>1063</v>
      </c>
      <c r="H10" s="49">
        <v>3.6153846153846154</v>
      </c>
      <c r="I10" s="49">
        <v>4.0769230769230766</v>
      </c>
      <c r="L10" s="49">
        <v>4.3076923076923075</v>
      </c>
      <c r="M10" s="49">
        <v>4.4615384615384617</v>
      </c>
      <c r="Q10" s="49">
        <f t="shared" si="0"/>
        <v>3.8461538461538458</v>
      </c>
      <c r="T10" s="49">
        <f t="shared" si="1"/>
        <v>4.384615384615385</v>
      </c>
      <c r="AM10" s="243">
        <f t="shared" si="2"/>
        <v>0</v>
      </c>
      <c r="AN10" s="49">
        <f t="shared" si="3"/>
        <v>0</v>
      </c>
      <c r="AO10" s="49">
        <f t="shared" si="4"/>
        <v>0</v>
      </c>
      <c r="AT10" s="49">
        <f t="shared" si="5"/>
        <v>0</v>
      </c>
      <c r="AU10" s="49">
        <f t="shared" si="6"/>
        <v>0</v>
      </c>
      <c r="AV10" s="49">
        <f t="shared" si="7"/>
        <v>0</v>
      </c>
      <c r="AW10" s="49">
        <f t="shared" si="8"/>
        <v>0</v>
      </c>
      <c r="AX10" s="49">
        <f t="shared" si="9"/>
        <v>0</v>
      </c>
      <c r="BF10" s="49">
        <f t="shared" si="10"/>
        <v>0</v>
      </c>
      <c r="BG10" s="49">
        <f t="shared" si="11"/>
        <v>0</v>
      </c>
      <c r="BJ10" s="49">
        <f t="shared" si="12"/>
        <v>0</v>
      </c>
      <c r="BK10" s="49">
        <f t="shared" si="13"/>
        <v>0</v>
      </c>
      <c r="BL10" s="49">
        <f t="shared" si="14"/>
        <v>0</v>
      </c>
      <c r="BM10" s="49">
        <f t="shared" si="15"/>
        <v>0</v>
      </c>
      <c r="BS10">
        <v>20</v>
      </c>
      <c r="BT10">
        <v>0</v>
      </c>
      <c r="BU10">
        <v>0</v>
      </c>
      <c r="BX10">
        <v>20</v>
      </c>
      <c r="BY10">
        <v>0</v>
      </c>
      <c r="BZ10">
        <v>0</v>
      </c>
      <c r="CA10"/>
      <c r="CD10">
        <v>20</v>
      </c>
      <c r="CE10">
        <v>0</v>
      </c>
      <c r="CF10">
        <v>0</v>
      </c>
      <c r="CG10">
        <v>20</v>
      </c>
      <c r="CH10">
        <v>0</v>
      </c>
      <c r="CI10">
        <v>0</v>
      </c>
      <c r="CJ10">
        <v>20</v>
      </c>
      <c r="CK10">
        <v>0</v>
      </c>
      <c r="CL10">
        <v>0</v>
      </c>
      <c r="CM10">
        <v>20</v>
      </c>
      <c r="CN10">
        <v>0</v>
      </c>
      <c r="CO10">
        <v>0</v>
      </c>
    </row>
    <row r="11" spans="1:106">
      <c r="A11" s="244">
        <v>6</v>
      </c>
      <c r="B11" t="s">
        <v>1023</v>
      </c>
      <c r="D11" s="49" t="s">
        <v>872</v>
      </c>
      <c r="F11" t="s">
        <v>1064</v>
      </c>
      <c r="G11" t="s">
        <v>1065</v>
      </c>
      <c r="H11" s="49">
        <v>5.5384615384615383</v>
      </c>
      <c r="I11" s="49">
        <v>5.3076923076923075</v>
      </c>
      <c r="L11" s="49">
        <v>5.2307692307692308</v>
      </c>
      <c r="M11" s="49">
        <v>5.7692307692307692</v>
      </c>
      <c r="Q11" s="49">
        <f t="shared" si="0"/>
        <v>5.4230769230769234</v>
      </c>
      <c r="T11" s="49">
        <f t="shared" si="1"/>
        <v>5.5</v>
      </c>
      <c r="AM11" s="243">
        <f t="shared" si="2"/>
        <v>0</v>
      </c>
      <c r="AN11" s="49">
        <f t="shared" si="3"/>
        <v>0</v>
      </c>
      <c r="AO11" s="49">
        <f t="shared" si="4"/>
        <v>0</v>
      </c>
      <c r="AT11" s="49">
        <f t="shared" si="5"/>
        <v>0</v>
      </c>
      <c r="AU11" s="49">
        <f t="shared" si="6"/>
        <v>0</v>
      </c>
      <c r="AV11" s="49">
        <f t="shared" si="7"/>
        <v>0</v>
      </c>
      <c r="AW11" s="49">
        <f t="shared" si="8"/>
        <v>0</v>
      </c>
      <c r="AX11" s="49">
        <f t="shared" si="9"/>
        <v>0</v>
      </c>
      <c r="BF11" s="49">
        <f t="shared" si="10"/>
        <v>0</v>
      </c>
      <c r="BG11" s="49">
        <f t="shared" si="11"/>
        <v>0</v>
      </c>
      <c r="BJ11" s="49">
        <f t="shared" si="12"/>
        <v>0</v>
      </c>
      <c r="BK11" s="49">
        <f t="shared" si="13"/>
        <v>0</v>
      </c>
      <c r="BL11" s="49">
        <f t="shared" si="14"/>
        <v>0</v>
      </c>
      <c r="BM11" s="49">
        <f t="shared" si="15"/>
        <v>0</v>
      </c>
      <c r="BS11">
        <v>20</v>
      </c>
      <c r="BT11">
        <v>0</v>
      </c>
      <c r="BU11">
        <v>0</v>
      </c>
      <c r="BX11">
        <v>20</v>
      </c>
      <c r="BY11">
        <v>0</v>
      </c>
      <c r="BZ11">
        <v>0</v>
      </c>
      <c r="CA11"/>
      <c r="CD11">
        <v>20</v>
      </c>
      <c r="CE11">
        <v>0</v>
      </c>
      <c r="CF11">
        <v>0</v>
      </c>
      <c r="CG11">
        <v>20</v>
      </c>
      <c r="CH11">
        <v>0</v>
      </c>
      <c r="CI11">
        <v>0</v>
      </c>
      <c r="CJ11">
        <v>20</v>
      </c>
      <c r="CK11">
        <v>0</v>
      </c>
      <c r="CL11">
        <v>0</v>
      </c>
      <c r="CM11">
        <v>20</v>
      </c>
      <c r="CN11">
        <v>0</v>
      </c>
      <c r="CO11">
        <v>0</v>
      </c>
    </row>
    <row r="12" spans="1:106">
      <c r="A12" s="244">
        <v>7</v>
      </c>
      <c r="B12" t="s">
        <v>1024</v>
      </c>
      <c r="D12" s="49" t="s">
        <v>872</v>
      </c>
      <c r="F12" t="s">
        <v>1066</v>
      </c>
      <c r="G12" t="s">
        <v>1067</v>
      </c>
      <c r="H12" s="49">
        <v>3.7692307692307692</v>
      </c>
      <c r="I12" s="49">
        <v>4</v>
      </c>
      <c r="L12" s="49">
        <v>3.4615384615384617</v>
      </c>
      <c r="M12" s="49">
        <v>4.615384615384615</v>
      </c>
      <c r="Q12" s="49">
        <f t="shared" si="0"/>
        <v>3.8846153846153846</v>
      </c>
      <c r="T12" s="49">
        <f t="shared" si="1"/>
        <v>4.0384615384615383</v>
      </c>
      <c r="AM12" s="243">
        <f t="shared" si="2"/>
        <v>0</v>
      </c>
      <c r="AN12" s="49">
        <f t="shared" si="3"/>
        <v>0.31756042929152134</v>
      </c>
      <c r="AO12" s="49">
        <f t="shared" si="4"/>
        <v>0.15878021464576067</v>
      </c>
      <c r="AT12" s="49">
        <f t="shared" si="5"/>
        <v>0</v>
      </c>
      <c r="AU12" s="49">
        <f t="shared" si="6"/>
        <v>0</v>
      </c>
      <c r="AV12" s="49">
        <f t="shared" si="7"/>
        <v>0</v>
      </c>
      <c r="AW12" s="49">
        <f t="shared" si="8"/>
        <v>0</v>
      </c>
      <c r="AX12" s="49">
        <f t="shared" si="9"/>
        <v>0</v>
      </c>
      <c r="BF12" s="49">
        <f t="shared" si="10"/>
        <v>0</v>
      </c>
      <c r="BG12" s="49">
        <f t="shared" si="11"/>
        <v>2.5</v>
      </c>
      <c r="BJ12" s="49">
        <f t="shared" si="12"/>
        <v>0</v>
      </c>
      <c r="BK12" s="49">
        <f t="shared" si="13"/>
        <v>0</v>
      </c>
      <c r="BL12" s="49">
        <f t="shared" si="14"/>
        <v>0</v>
      </c>
      <c r="BM12" s="49">
        <f t="shared" si="15"/>
        <v>0</v>
      </c>
      <c r="BS12">
        <v>20</v>
      </c>
      <c r="BT12">
        <v>0</v>
      </c>
      <c r="BU12">
        <v>0</v>
      </c>
      <c r="BX12">
        <v>20</v>
      </c>
      <c r="BY12">
        <v>0</v>
      </c>
      <c r="BZ12">
        <v>1</v>
      </c>
      <c r="CA12"/>
      <c r="CD12">
        <v>20</v>
      </c>
      <c r="CE12">
        <v>0</v>
      </c>
      <c r="CF12">
        <v>0</v>
      </c>
      <c r="CG12">
        <v>20</v>
      </c>
      <c r="CH12">
        <v>0</v>
      </c>
      <c r="CI12">
        <v>0</v>
      </c>
      <c r="CJ12">
        <v>20</v>
      </c>
      <c r="CK12">
        <v>0</v>
      </c>
      <c r="CL12">
        <v>0</v>
      </c>
      <c r="CM12">
        <v>20</v>
      </c>
      <c r="CN12">
        <v>0</v>
      </c>
      <c r="CO12">
        <v>0</v>
      </c>
    </row>
    <row r="13" spans="1:106">
      <c r="A13" s="244">
        <v>8</v>
      </c>
      <c r="B13" t="s">
        <v>1025</v>
      </c>
      <c r="D13" s="49" t="s">
        <v>872</v>
      </c>
      <c r="F13" t="s">
        <v>1068</v>
      </c>
      <c r="G13" t="s">
        <v>1069</v>
      </c>
      <c r="H13" s="49">
        <v>3.8461538461538463</v>
      </c>
      <c r="I13" s="49">
        <v>3.9230769230769229</v>
      </c>
      <c r="L13" s="49">
        <v>5.384615384615385</v>
      </c>
      <c r="M13" s="49">
        <v>5.3076923076923075</v>
      </c>
      <c r="Q13" s="49">
        <f t="shared" si="0"/>
        <v>3.8846153846153846</v>
      </c>
      <c r="T13" s="49">
        <f t="shared" si="1"/>
        <v>5.3461538461538467</v>
      </c>
      <c r="AM13" s="243">
        <f t="shared" si="2"/>
        <v>0</v>
      </c>
      <c r="AN13" s="49">
        <f t="shared" si="3"/>
        <v>0</v>
      </c>
      <c r="AO13" s="49">
        <f t="shared" si="4"/>
        <v>0</v>
      </c>
      <c r="AT13" s="49">
        <f t="shared" si="5"/>
        <v>0</v>
      </c>
      <c r="AU13" s="49">
        <f t="shared" si="6"/>
        <v>0</v>
      </c>
      <c r="AV13" s="49">
        <f t="shared" si="7"/>
        <v>0</v>
      </c>
      <c r="AW13" s="49">
        <f t="shared" si="8"/>
        <v>0</v>
      </c>
      <c r="AX13" s="49">
        <f t="shared" si="9"/>
        <v>0</v>
      </c>
      <c r="BF13" s="49">
        <f t="shared" si="10"/>
        <v>0</v>
      </c>
      <c r="BG13" s="49">
        <f t="shared" si="11"/>
        <v>0</v>
      </c>
      <c r="BJ13" s="49">
        <f t="shared" si="12"/>
        <v>0</v>
      </c>
      <c r="BK13" s="49">
        <f t="shared" si="13"/>
        <v>0</v>
      </c>
      <c r="BL13" s="49">
        <f t="shared" si="14"/>
        <v>0</v>
      </c>
      <c r="BM13" s="49">
        <f t="shared" si="15"/>
        <v>0</v>
      </c>
      <c r="BS13">
        <v>20</v>
      </c>
      <c r="BT13">
        <v>0</v>
      </c>
      <c r="BU13">
        <v>0</v>
      </c>
      <c r="BX13">
        <v>20</v>
      </c>
      <c r="BY13">
        <v>0</v>
      </c>
      <c r="BZ13">
        <v>0</v>
      </c>
      <c r="CA13"/>
      <c r="CD13">
        <v>20</v>
      </c>
      <c r="CE13">
        <v>0</v>
      </c>
      <c r="CF13">
        <v>0</v>
      </c>
      <c r="CG13">
        <v>20</v>
      </c>
      <c r="CH13">
        <v>0</v>
      </c>
      <c r="CI13">
        <v>0</v>
      </c>
      <c r="CJ13">
        <v>20</v>
      </c>
      <c r="CK13">
        <v>0</v>
      </c>
      <c r="CL13">
        <v>0</v>
      </c>
      <c r="CM13">
        <v>20</v>
      </c>
      <c r="CN13">
        <v>0</v>
      </c>
      <c r="CO13">
        <v>0</v>
      </c>
    </row>
    <row r="14" spans="1:106">
      <c r="A14" s="244">
        <v>9</v>
      </c>
      <c r="B14" t="s">
        <v>1026</v>
      </c>
      <c r="D14" s="49" t="s">
        <v>872</v>
      </c>
      <c r="F14" t="s">
        <v>1070</v>
      </c>
      <c r="G14" t="s">
        <v>1071</v>
      </c>
      <c r="H14" s="49">
        <v>1.6153846153846154</v>
      </c>
      <c r="I14" s="49">
        <v>2</v>
      </c>
      <c r="L14" s="49">
        <v>1.9230769230769231</v>
      </c>
      <c r="M14" s="49">
        <v>1.9230769230769231</v>
      </c>
      <c r="Q14" s="49">
        <f t="shared" si="0"/>
        <v>1.8076923076923077</v>
      </c>
      <c r="T14" s="49">
        <f t="shared" si="1"/>
        <v>1.9230769230769231</v>
      </c>
      <c r="AM14" s="243">
        <f t="shared" si="2"/>
        <v>0</v>
      </c>
      <c r="AN14" s="49">
        <f t="shared" si="3"/>
        <v>0</v>
      </c>
      <c r="AO14" s="49">
        <f t="shared" si="4"/>
        <v>0</v>
      </c>
      <c r="AT14" s="49">
        <f t="shared" si="5"/>
        <v>0</v>
      </c>
      <c r="AU14" s="49">
        <f t="shared" si="6"/>
        <v>0</v>
      </c>
      <c r="AV14" s="49">
        <f t="shared" si="7"/>
        <v>0</v>
      </c>
      <c r="AW14" s="49">
        <f t="shared" si="8"/>
        <v>0</v>
      </c>
      <c r="AX14" s="49">
        <f t="shared" si="9"/>
        <v>0</v>
      </c>
      <c r="BF14" s="49">
        <f t="shared" si="10"/>
        <v>0</v>
      </c>
      <c r="BG14" s="49">
        <f t="shared" si="11"/>
        <v>0</v>
      </c>
      <c r="BJ14" s="49">
        <f t="shared" si="12"/>
        <v>0</v>
      </c>
      <c r="BK14" s="49">
        <f t="shared" si="13"/>
        <v>0</v>
      </c>
      <c r="BL14" s="49">
        <f t="shared" si="14"/>
        <v>0</v>
      </c>
      <c r="BM14" s="49">
        <f t="shared" si="15"/>
        <v>0</v>
      </c>
      <c r="BS14">
        <v>20</v>
      </c>
      <c r="BT14">
        <v>0</v>
      </c>
      <c r="BU14">
        <v>0</v>
      </c>
      <c r="BX14">
        <v>20</v>
      </c>
      <c r="BY14">
        <v>0</v>
      </c>
      <c r="BZ14">
        <v>0</v>
      </c>
      <c r="CA14"/>
      <c r="CD14">
        <v>20</v>
      </c>
      <c r="CE14">
        <v>0</v>
      </c>
      <c r="CF14">
        <v>0</v>
      </c>
      <c r="CG14">
        <v>20</v>
      </c>
      <c r="CH14">
        <v>0</v>
      </c>
      <c r="CI14">
        <v>0</v>
      </c>
      <c r="CJ14">
        <v>20</v>
      </c>
      <c r="CK14">
        <v>0</v>
      </c>
      <c r="CL14">
        <v>0</v>
      </c>
      <c r="CM14">
        <v>20</v>
      </c>
      <c r="CN14">
        <v>0</v>
      </c>
      <c r="CO14">
        <v>0</v>
      </c>
    </row>
    <row r="15" spans="1:106">
      <c r="A15" s="244">
        <v>10</v>
      </c>
      <c r="B15" t="s">
        <v>1027</v>
      </c>
      <c r="D15" s="49" t="s">
        <v>872</v>
      </c>
      <c r="F15" t="s">
        <v>898</v>
      </c>
      <c r="G15" t="s">
        <v>899</v>
      </c>
      <c r="H15" s="49">
        <v>5.2307692307692308</v>
      </c>
      <c r="I15" s="49">
        <v>4.2307692307692308</v>
      </c>
      <c r="L15" s="49">
        <v>4.2307692307692308</v>
      </c>
      <c r="M15" s="49">
        <v>4.8461538461538458</v>
      </c>
      <c r="Q15" s="49">
        <f t="shared" si="0"/>
        <v>4.7307692307692308</v>
      </c>
      <c r="T15" s="49">
        <f t="shared" si="1"/>
        <v>4.5384615384615383</v>
      </c>
      <c r="AM15" s="243">
        <f t="shared" si="2"/>
        <v>0</v>
      </c>
      <c r="AN15" s="49">
        <f t="shared" si="3"/>
        <v>0</v>
      </c>
      <c r="AO15" s="49">
        <f t="shared" si="4"/>
        <v>0</v>
      </c>
      <c r="AT15" s="49">
        <f t="shared" si="5"/>
        <v>0</v>
      </c>
      <c r="AU15" s="49">
        <f t="shared" si="6"/>
        <v>0</v>
      </c>
      <c r="AV15" s="49">
        <f t="shared" si="7"/>
        <v>0</v>
      </c>
      <c r="AW15" s="49">
        <f t="shared" si="8"/>
        <v>0</v>
      </c>
      <c r="AX15" s="49">
        <f t="shared" si="9"/>
        <v>0</v>
      </c>
      <c r="BF15" s="49">
        <f t="shared" si="10"/>
        <v>0</v>
      </c>
      <c r="BG15" s="49">
        <f t="shared" si="11"/>
        <v>0</v>
      </c>
      <c r="BJ15" s="49">
        <f t="shared" si="12"/>
        <v>0</v>
      </c>
      <c r="BK15" s="49">
        <f t="shared" si="13"/>
        <v>0</v>
      </c>
      <c r="BL15" s="49">
        <f t="shared" si="14"/>
        <v>0</v>
      </c>
      <c r="BM15" s="49">
        <f t="shared" si="15"/>
        <v>0</v>
      </c>
      <c r="BS15">
        <v>20</v>
      </c>
      <c r="BT15">
        <v>0</v>
      </c>
      <c r="BU15">
        <v>0</v>
      </c>
      <c r="BX15">
        <v>20</v>
      </c>
      <c r="BY15">
        <v>0</v>
      </c>
      <c r="BZ15">
        <v>0</v>
      </c>
      <c r="CA15"/>
      <c r="CD15">
        <v>20</v>
      </c>
      <c r="CE15">
        <v>0</v>
      </c>
      <c r="CF15">
        <v>0</v>
      </c>
      <c r="CG15">
        <v>20</v>
      </c>
      <c r="CH15">
        <v>0</v>
      </c>
      <c r="CI15">
        <v>0</v>
      </c>
      <c r="CJ15">
        <v>20</v>
      </c>
      <c r="CK15">
        <v>0</v>
      </c>
      <c r="CL15">
        <v>0</v>
      </c>
      <c r="CM15">
        <v>20</v>
      </c>
      <c r="CN15">
        <v>0</v>
      </c>
      <c r="CO15">
        <v>0</v>
      </c>
    </row>
    <row r="16" spans="1:106">
      <c r="A16" s="244">
        <v>11</v>
      </c>
      <c r="B16" t="s">
        <v>1028</v>
      </c>
      <c r="D16" s="49" t="s">
        <v>872</v>
      </c>
      <c r="F16" t="s">
        <v>1072</v>
      </c>
      <c r="G16" t="s">
        <v>1073</v>
      </c>
      <c r="H16" s="49">
        <v>2.9230769230769229</v>
      </c>
      <c r="I16" s="49">
        <v>3</v>
      </c>
      <c r="L16" s="49">
        <v>3.4615384615384617</v>
      </c>
      <c r="M16" s="49">
        <v>4.5384615384615383</v>
      </c>
      <c r="Q16" s="49">
        <f t="shared" si="0"/>
        <v>2.9615384615384617</v>
      </c>
      <c r="T16" s="49">
        <f t="shared" si="1"/>
        <v>4</v>
      </c>
      <c r="AM16" s="243">
        <f t="shared" si="2"/>
        <v>0</v>
      </c>
      <c r="AN16" s="49">
        <f t="shared" si="3"/>
        <v>0</v>
      </c>
      <c r="AO16" s="49">
        <f t="shared" si="4"/>
        <v>0</v>
      </c>
      <c r="AT16" s="49">
        <f t="shared" si="5"/>
        <v>0</v>
      </c>
      <c r="AU16" s="49">
        <f t="shared" si="6"/>
        <v>0</v>
      </c>
      <c r="AV16" s="49">
        <f t="shared" si="7"/>
        <v>0</v>
      </c>
      <c r="AW16" s="49">
        <f t="shared" si="8"/>
        <v>0</v>
      </c>
      <c r="AX16" s="49">
        <f t="shared" si="9"/>
        <v>0</v>
      </c>
      <c r="BF16" s="49">
        <f t="shared" si="10"/>
        <v>0</v>
      </c>
      <c r="BG16" s="49">
        <f t="shared" si="11"/>
        <v>0</v>
      </c>
      <c r="BJ16" s="49">
        <f t="shared" si="12"/>
        <v>0</v>
      </c>
      <c r="BK16" s="49">
        <f t="shared" si="13"/>
        <v>0</v>
      </c>
      <c r="BL16" s="49">
        <f t="shared" si="14"/>
        <v>0</v>
      </c>
      <c r="BM16" s="49">
        <f t="shared" si="15"/>
        <v>0</v>
      </c>
      <c r="BS16">
        <v>20</v>
      </c>
      <c r="BT16">
        <v>0</v>
      </c>
      <c r="BU16">
        <v>0</v>
      </c>
      <c r="BX16">
        <v>20</v>
      </c>
      <c r="BY16">
        <v>0</v>
      </c>
      <c r="BZ16">
        <v>0</v>
      </c>
      <c r="CA16"/>
      <c r="CD16">
        <v>20</v>
      </c>
      <c r="CE16">
        <v>0</v>
      </c>
      <c r="CF16">
        <v>0</v>
      </c>
      <c r="CG16">
        <v>20</v>
      </c>
      <c r="CH16">
        <v>0</v>
      </c>
      <c r="CI16">
        <v>0</v>
      </c>
      <c r="CJ16">
        <v>20</v>
      </c>
      <c r="CK16">
        <v>0</v>
      </c>
      <c r="CL16">
        <v>0</v>
      </c>
      <c r="CM16">
        <v>20</v>
      </c>
      <c r="CN16">
        <v>0</v>
      </c>
      <c r="CO16">
        <v>0</v>
      </c>
    </row>
    <row r="17" spans="1:93">
      <c r="A17" s="244">
        <v>12</v>
      </c>
      <c r="B17" t="s">
        <v>1029</v>
      </c>
      <c r="D17" s="49" t="s">
        <v>872</v>
      </c>
      <c r="F17" t="s">
        <v>1074</v>
      </c>
      <c r="G17" t="s">
        <v>1075</v>
      </c>
      <c r="H17" s="49">
        <v>3.7692307692307692</v>
      </c>
      <c r="I17" s="49">
        <v>3.6153846153846154</v>
      </c>
      <c r="L17" s="49">
        <v>3.3846153846153846</v>
      </c>
      <c r="M17" s="49">
        <v>3.6153846153846154</v>
      </c>
      <c r="Q17" s="49">
        <f t="shared" si="0"/>
        <v>3.6923076923076925</v>
      </c>
      <c r="T17" s="49">
        <f t="shared" si="1"/>
        <v>3.5</v>
      </c>
      <c r="AM17" s="243">
        <f t="shared" si="2"/>
        <v>0</v>
      </c>
      <c r="AN17" s="49">
        <f t="shared" si="3"/>
        <v>0</v>
      </c>
      <c r="AO17" s="49">
        <f t="shared" si="4"/>
        <v>0</v>
      </c>
      <c r="AT17" s="49">
        <f t="shared" si="5"/>
        <v>0</v>
      </c>
      <c r="AU17" s="49">
        <f t="shared" si="6"/>
        <v>0</v>
      </c>
      <c r="AV17" s="49">
        <f t="shared" si="7"/>
        <v>0</v>
      </c>
      <c r="AW17" s="49">
        <f t="shared" si="8"/>
        <v>0</v>
      </c>
      <c r="AX17" s="49">
        <f t="shared" si="9"/>
        <v>0</v>
      </c>
      <c r="BF17" s="49">
        <f t="shared" si="10"/>
        <v>0</v>
      </c>
      <c r="BG17" s="49">
        <f t="shared" si="11"/>
        <v>0</v>
      </c>
      <c r="BJ17" s="49">
        <f t="shared" si="12"/>
        <v>0</v>
      </c>
      <c r="BK17" s="49">
        <f t="shared" si="13"/>
        <v>0</v>
      </c>
      <c r="BL17" s="49">
        <f t="shared" si="14"/>
        <v>0</v>
      </c>
      <c r="BM17" s="49">
        <f t="shared" si="15"/>
        <v>0</v>
      </c>
      <c r="BS17">
        <v>20</v>
      </c>
      <c r="BT17">
        <v>0</v>
      </c>
      <c r="BU17">
        <v>0</v>
      </c>
      <c r="BX17">
        <v>20</v>
      </c>
      <c r="BY17">
        <v>0</v>
      </c>
      <c r="BZ17">
        <v>0</v>
      </c>
      <c r="CA17"/>
      <c r="CD17">
        <v>20</v>
      </c>
      <c r="CE17">
        <v>0</v>
      </c>
      <c r="CF17">
        <v>0</v>
      </c>
      <c r="CG17">
        <v>20</v>
      </c>
      <c r="CH17">
        <v>0</v>
      </c>
      <c r="CI17">
        <v>0</v>
      </c>
      <c r="CJ17">
        <v>20</v>
      </c>
      <c r="CK17">
        <v>0</v>
      </c>
      <c r="CL17">
        <v>0</v>
      </c>
      <c r="CM17">
        <v>20</v>
      </c>
      <c r="CN17">
        <v>0</v>
      </c>
      <c r="CO17">
        <v>0</v>
      </c>
    </row>
    <row r="18" spans="1:93">
      <c r="A18" s="244">
        <v>13</v>
      </c>
      <c r="B18" t="s">
        <v>1030</v>
      </c>
      <c r="D18" s="49" t="s">
        <v>872</v>
      </c>
      <c r="F18" t="s">
        <v>1076</v>
      </c>
      <c r="G18" t="s">
        <v>1077</v>
      </c>
      <c r="H18" s="49">
        <v>5.2307692307692308</v>
      </c>
      <c r="I18" s="49">
        <v>5.1538461538461542</v>
      </c>
      <c r="L18" s="49">
        <v>4.9230769230769234</v>
      </c>
      <c r="M18" s="49">
        <v>5.615384615384615</v>
      </c>
      <c r="Q18" s="49">
        <f t="shared" si="0"/>
        <v>5.1923076923076925</v>
      </c>
      <c r="T18" s="49">
        <f t="shared" si="1"/>
        <v>5.2692307692307692</v>
      </c>
      <c r="AM18" s="243">
        <f t="shared" si="2"/>
        <v>0</v>
      </c>
      <c r="AN18" s="49">
        <f t="shared" si="3"/>
        <v>0</v>
      </c>
      <c r="AO18" s="49">
        <f t="shared" si="4"/>
        <v>0</v>
      </c>
      <c r="AT18" s="49">
        <f t="shared" si="5"/>
        <v>0</v>
      </c>
      <c r="AU18" s="49">
        <f t="shared" si="6"/>
        <v>0</v>
      </c>
      <c r="AV18" s="49">
        <f t="shared" si="7"/>
        <v>0</v>
      </c>
      <c r="AW18" s="49">
        <f t="shared" si="8"/>
        <v>0</v>
      </c>
      <c r="AX18" s="49">
        <f t="shared" si="9"/>
        <v>0</v>
      </c>
      <c r="BF18" s="49">
        <f t="shared" si="10"/>
        <v>0</v>
      </c>
      <c r="BG18" s="49">
        <f t="shared" si="11"/>
        <v>0</v>
      </c>
      <c r="BJ18" s="49">
        <f t="shared" si="12"/>
        <v>0</v>
      </c>
      <c r="BK18" s="49">
        <f t="shared" si="13"/>
        <v>0</v>
      </c>
      <c r="BL18" s="49">
        <f t="shared" si="14"/>
        <v>0</v>
      </c>
      <c r="BM18" s="49">
        <f t="shared" si="15"/>
        <v>0</v>
      </c>
      <c r="BS18">
        <v>20</v>
      </c>
      <c r="BT18">
        <v>0</v>
      </c>
      <c r="BU18">
        <v>0</v>
      </c>
      <c r="BX18">
        <v>20</v>
      </c>
      <c r="BY18">
        <v>0</v>
      </c>
      <c r="BZ18">
        <v>0</v>
      </c>
      <c r="CA18"/>
      <c r="CD18">
        <v>20</v>
      </c>
      <c r="CE18">
        <v>0</v>
      </c>
      <c r="CF18">
        <v>0</v>
      </c>
      <c r="CG18">
        <v>20</v>
      </c>
      <c r="CH18">
        <v>0</v>
      </c>
      <c r="CI18">
        <v>0</v>
      </c>
      <c r="CJ18">
        <v>20</v>
      </c>
      <c r="CK18">
        <v>0</v>
      </c>
      <c r="CL18">
        <v>0</v>
      </c>
      <c r="CM18">
        <v>20</v>
      </c>
      <c r="CN18">
        <v>0</v>
      </c>
      <c r="CO18">
        <v>0</v>
      </c>
    </row>
    <row r="19" spans="1:93">
      <c r="A19" s="244">
        <v>14</v>
      </c>
      <c r="B19" t="s">
        <v>1031</v>
      </c>
      <c r="D19" s="49" t="s">
        <v>872</v>
      </c>
      <c r="F19" t="s">
        <v>1078</v>
      </c>
      <c r="G19" t="s">
        <v>1079</v>
      </c>
      <c r="H19" s="49">
        <v>3</v>
      </c>
      <c r="I19" s="49">
        <v>2.7692307692307692</v>
      </c>
      <c r="L19" s="49">
        <v>3.5384615384615383</v>
      </c>
      <c r="M19" s="49">
        <v>2.7692307692307692</v>
      </c>
      <c r="Q19" s="49">
        <f t="shared" si="0"/>
        <v>2.8846153846153846</v>
      </c>
      <c r="T19" s="49">
        <f t="shared" si="1"/>
        <v>3.1538461538461537</v>
      </c>
      <c r="AM19" s="243">
        <f t="shared" si="2"/>
        <v>0</v>
      </c>
      <c r="AN19" s="49">
        <f t="shared" si="3"/>
        <v>0</v>
      </c>
      <c r="AO19" s="49">
        <f t="shared" si="4"/>
        <v>0</v>
      </c>
      <c r="AT19" s="49">
        <f t="shared" si="5"/>
        <v>0</v>
      </c>
      <c r="AU19" s="49">
        <f t="shared" si="6"/>
        <v>0</v>
      </c>
      <c r="AV19" s="49">
        <f t="shared" si="7"/>
        <v>0</v>
      </c>
      <c r="AW19" s="49">
        <f t="shared" si="8"/>
        <v>0</v>
      </c>
      <c r="AX19" s="49">
        <f t="shared" si="9"/>
        <v>0</v>
      </c>
      <c r="BF19" s="49">
        <f t="shared" si="10"/>
        <v>0</v>
      </c>
      <c r="BG19" s="49">
        <f t="shared" si="11"/>
        <v>0</v>
      </c>
      <c r="BJ19" s="49">
        <f t="shared" si="12"/>
        <v>0</v>
      </c>
      <c r="BK19" s="49">
        <f t="shared" si="13"/>
        <v>0</v>
      </c>
      <c r="BL19" s="49">
        <f t="shared" si="14"/>
        <v>0</v>
      </c>
      <c r="BM19" s="49">
        <f t="shared" si="15"/>
        <v>0</v>
      </c>
      <c r="BS19">
        <v>20</v>
      </c>
      <c r="BT19">
        <v>0</v>
      </c>
      <c r="BU19">
        <v>0</v>
      </c>
      <c r="BX19">
        <v>20</v>
      </c>
      <c r="BY19">
        <v>0</v>
      </c>
      <c r="BZ19">
        <v>0</v>
      </c>
      <c r="CA19"/>
      <c r="CD19">
        <v>20</v>
      </c>
      <c r="CE19">
        <v>0</v>
      </c>
      <c r="CF19">
        <v>0</v>
      </c>
      <c r="CG19">
        <v>20</v>
      </c>
      <c r="CH19">
        <v>0</v>
      </c>
      <c r="CI19">
        <v>0</v>
      </c>
      <c r="CJ19">
        <v>20</v>
      </c>
      <c r="CK19">
        <v>0</v>
      </c>
      <c r="CL19">
        <v>0</v>
      </c>
      <c r="CM19">
        <v>20</v>
      </c>
      <c r="CN19">
        <v>0</v>
      </c>
      <c r="CO19">
        <v>0</v>
      </c>
    </row>
    <row r="20" spans="1:93">
      <c r="A20" s="244">
        <v>15</v>
      </c>
      <c r="B20" t="s">
        <v>1032</v>
      </c>
      <c r="D20" s="49" t="s">
        <v>872</v>
      </c>
      <c r="F20" t="s">
        <v>1080</v>
      </c>
      <c r="G20" t="s">
        <v>1081</v>
      </c>
      <c r="H20" s="49">
        <v>3.1538461538461537</v>
      </c>
      <c r="I20" s="49">
        <v>3.6153846153846154</v>
      </c>
      <c r="L20" s="49">
        <v>4</v>
      </c>
      <c r="M20" s="49">
        <v>3.3076923076923075</v>
      </c>
      <c r="Q20" s="49">
        <f t="shared" si="0"/>
        <v>3.3846153846153846</v>
      </c>
      <c r="T20" s="49">
        <f t="shared" si="1"/>
        <v>3.6538461538461537</v>
      </c>
      <c r="AM20" s="243">
        <f t="shared" si="2"/>
        <v>0</v>
      </c>
      <c r="AN20" s="49">
        <f t="shared" si="3"/>
        <v>0</v>
      </c>
      <c r="AO20" s="49">
        <f t="shared" si="4"/>
        <v>0</v>
      </c>
      <c r="AT20" s="49">
        <f t="shared" si="5"/>
        <v>0</v>
      </c>
      <c r="AU20" s="49">
        <f t="shared" si="6"/>
        <v>0</v>
      </c>
      <c r="AV20" s="49">
        <f t="shared" si="7"/>
        <v>0</v>
      </c>
      <c r="AW20" s="49">
        <f t="shared" si="8"/>
        <v>0</v>
      </c>
      <c r="AX20" s="49">
        <f t="shared" si="9"/>
        <v>0</v>
      </c>
      <c r="BF20" s="49">
        <f t="shared" si="10"/>
        <v>0</v>
      </c>
      <c r="BG20" s="49">
        <f t="shared" si="11"/>
        <v>0</v>
      </c>
      <c r="BJ20" s="49">
        <f t="shared" si="12"/>
        <v>0</v>
      </c>
      <c r="BK20" s="49">
        <f t="shared" si="13"/>
        <v>0</v>
      </c>
      <c r="BL20" s="49">
        <f t="shared" si="14"/>
        <v>0</v>
      </c>
      <c r="BM20" s="49">
        <f t="shared" si="15"/>
        <v>0</v>
      </c>
      <c r="BS20">
        <v>20</v>
      </c>
      <c r="BT20">
        <v>0</v>
      </c>
      <c r="BU20">
        <v>0</v>
      </c>
      <c r="BX20">
        <v>20</v>
      </c>
      <c r="BY20">
        <v>0</v>
      </c>
      <c r="BZ20">
        <v>0</v>
      </c>
      <c r="CA20"/>
      <c r="CD20">
        <v>20</v>
      </c>
      <c r="CE20">
        <v>0</v>
      </c>
      <c r="CF20">
        <v>0</v>
      </c>
      <c r="CG20">
        <v>20</v>
      </c>
      <c r="CH20">
        <v>0</v>
      </c>
      <c r="CI20">
        <v>0</v>
      </c>
      <c r="CJ20">
        <v>20</v>
      </c>
      <c r="CK20">
        <v>0</v>
      </c>
      <c r="CL20">
        <v>0</v>
      </c>
      <c r="CM20">
        <v>20</v>
      </c>
      <c r="CN20">
        <v>0</v>
      </c>
      <c r="CO20">
        <v>0</v>
      </c>
    </row>
    <row r="21" spans="1:93">
      <c r="A21" s="244">
        <v>16</v>
      </c>
      <c r="B21" t="s">
        <v>1033</v>
      </c>
      <c r="D21" s="49" t="s">
        <v>872</v>
      </c>
      <c r="F21" t="s">
        <v>1082</v>
      </c>
      <c r="G21" t="s">
        <v>1083</v>
      </c>
      <c r="H21" s="49">
        <v>6.9230769230769234</v>
      </c>
      <c r="I21" s="49">
        <v>6.2307692307692308</v>
      </c>
      <c r="L21" s="49">
        <v>6.3076923076923075</v>
      </c>
      <c r="M21" s="49">
        <v>7.1538461538461542</v>
      </c>
      <c r="Q21" s="49">
        <f t="shared" si="0"/>
        <v>6.5769230769230766</v>
      </c>
      <c r="T21" s="49">
        <f t="shared" si="1"/>
        <v>6.7307692307692308</v>
      </c>
      <c r="AM21" s="243">
        <f t="shared" si="2"/>
        <v>0.45102681179626242</v>
      </c>
      <c r="AN21" s="49">
        <f t="shared" si="3"/>
        <v>0</v>
      </c>
      <c r="AO21" s="49">
        <f t="shared" si="4"/>
        <v>0.22551340589813121</v>
      </c>
      <c r="AT21" s="49">
        <f t="shared" si="5"/>
        <v>0.31756042929152134</v>
      </c>
      <c r="AU21" s="49">
        <f t="shared" si="6"/>
        <v>0</v>
      </c>
      <c r="AV21" s="49">
        <f t="shared" si="7"/>
        <v>0</v>
      </c>
      <c r="AW21" s="49">
        <f t="shared" si="8"/>
        <v>0</v>
      </c>
      <c r="AX21" s="49">
        <f t="shared" si="9"/>
        <v>7.9390107322880335E-2</v>
      </c>
      <c r="BF21" s="49">
        <f t="shared" si="10"/>
        <v>5</v>
      </c>
      <c r="BG21" s="49">
        <f t="shared" si="11"/>
        <v>0</v>
      </c>
      <c r="BJ21" s="49">
        <f t="shared" si="12"/>
        <v>2.5</v>
      </c>
      <c r="BK21" s="49">
        <f t="shared" si="13"/>
        <v>0</v>
      </c>
      <c r="BL21" s="49">
        <f t="shared" si="14"/>
        <v>0</v>
      </c>
      <c r="BM21" s="49">
        <f t="shared" si="15"/>
        <v>0</v>
      </c>
      <c r="BS21">
        <v>20</v>
      </c>
      <c r="BT21">
        <v>1</v>
      </c>
      <c r="BU21">
        <v>0</v>
      </c>
      <c r="BX21">
        <v>20</v>
      </c>
      <c r="BY21">
        <v>1</v>
      </c>
      <c r="BZ21">
        <v>0</v>
      </c>
      <c r="CA21"/>
      <c r="CD21">
        <v>20</v>
      </c>
      <c r="CE21">
        <v>1</v>
      </c>
      <c r="CF21">
        <v>0</v>
      </c>
      <c r="CG21">
        <v>20</v>
      </c>
      <c r="CH21">
        <v>0</v>
      </c>
      <c r="CI21">
        <v>0</v>
      </c>
      <c r="CJ21">
        <v>20</v>
      </c>
      <c r="CK21">
        <v>0</v>
      </c>
      <c r="CL21">
        <v>0</v>
      </c>
      <c r="CM21">
        <v>20</v>
      </c>
      <c r="CN21">
        <v>0</v>
      </c>
      <c r="CO21">
        <v>0</v>
      </c>
    </row>
    <row r="22" spans="1:93">
      <c r="A22" s="244">
        <v>17</v>
      </c>
      <c r="B22" t="s">
        <v>1034</v>
      </c>
      <c r="D22" s="49" t="s">
        <v>872</v>
      </c>
      <c r="F22" t="s">
        <v>1064</v>
      </c>
      <c r="G22" t="s">
        <v>1065</v>
      </c>
      <c r="H22" s="49">
        <v>6.7692307692307692</v>
      </c>
      <c r="I22" s="49">
        <v>7.2307692307692308</v>
      </c>
      <c r="L22" s="49">
        <v>7</v>
      </c>
      <c r="M22" s="49">
        <v>6.75</v>
      </c>
      <c r="Q22" s="49">
        <f t="shared" si="0"/>
        <v>7</v>
      </c>
      <c r="T22" s="49">
        <f t="shared" si="1"/>
        <v>6.875</v>
      </c>
      <c r="AM22" s="243">
        <f t="shared" si="2"/>
        <v>0</v>
      </c>
      <c r="AN22" s="49">
        <f t="shared" si="3"/>
        <v>0</v>
      </c>
      <c r="AO22" s="49">
        <f t="shared" si="4"/>
        <v>0</v>
      </c>
      <c r="AT22" s="49">
        <f t="shared" si="5"/>
        <v>0</v>
      </c>
      <c r="AU22" s="49">
        <f t="shared" si="6"/>
        <v>0</v>
      </c>
      <c r="AV22" s="49">
        <f t="shared" si="7"/>
        <v>0</v>
      </c>
      <c r="AW22" s="49">
        <f t="shared" si="8"/>
        <v>0</v>
      </c>
      <c r="AX22" s="49">
        <f t="shared" si="9"/>
        <v>0</v>
      </c>
      <c r="BF22" s="49">
        <f t="shared" si="10"/>
        <v>0</v>
      </c>
      <c r="BG22" s="49">
        <f t="shared" si="11"/>
        <v>0</v>
      </c>
      <c r="BJ22" s="49">
        <f t="shared" si="12"/>
        <v>0</v>
      </c>
      <c r="BK22" s="49">
        <f t="shared" si="13"/>
        <v>0</v>
      </c>
      <c r="BL22" s="49">
        <f t="shared" si="14"/>
        <v>0</v>
      </c>
      <c r="BM22" s="49">
        <f t="shared" si="15"/>
        <v>0</v>
      </c>
      <c r="BS22">
        <v>20</v>
      </c>
      <c r="BT22">
        <v>0</v>
      </c>
      <c r="BU22">
        <v>0</v>
      </c>
      <c r="BX22">
        <v>20</v>
      </c>
      <c r="BY22">
        <v>0</v>
      </c>
      <c r="BZ22">
        <v>0</v>
      </c>
      <c r="CA22"/>
      <c r="CD22">
        <v>20</v>
      </c>
      <c r="CE22">
        <v>0</v>
      </c>
      <c r="CF22">
        <v>0</v>
      </c>
      <c r="CG22">
        <v>20</v>
      </c>
      <c r="CH22">
        <v>0</v>
      </c>
      <c r="CI22">
        <v>0</v>
      </c>
      <c r="CJ22">
        <v>20</v>
      </c>
      <c r="CK22">
        <v>0</v>
      </c>
      <c r="CL22">
        <v>0</v>
      </c>
      <c r="CM22">
        <v>20</v>
      </c>
      <c r="CN22">
        <v>0</v>
      </c>
      <c r="CO22">
        <v>0</v>
      </c>
    </row>
    <row r="23" spans="1:93">
      <c r="A23" s="244">
        <v>18</v>
      </c>
      <c r="B23" t="s">
        <v>1035</v>
      </c>
      <c r="D23" s="49" t="s">
        <v>872</v>
      </c>
      <c r="F23" t="s">
        <v>1084</v>
      </c>
      <c r="G23" t="s">
        <v>1085</v>
      </c>
      <c r="H23" s="49">
        <v>4.384615384615385</v>
      </c>
      <c r="I23" s="49">
        <v>4.7692307692307692</v>
      </c>
      <c r="L23" s="49">
        <v>4.7692307692307692</v>
      </c>
      <c r="M23" s="49">
        <v>4.1538461538461542</v>
      </c>
      <c r="Q23" s="49">
        <f t="shared" si="0"/>
        <v>4.5769230769230766</v>
      </c>
      <c r="T23" s="49">
        <f t="shared" si="1"/>
        <v>4.4615384615384617</v>
      </c>
      <c r="AM23" s="243">
        <f t="shared" si="2"/>
        <v>0</v>
      </c>
      <c r="AN23" s="49">
        <f t="shared" si="3"/>
        <v>0</v>
      </c>
      <c r="AO23" s="49">
        <f t="shared" si="4"/>
        <v>0</v>
      </c>
      <c r="AT23" s="49">
        <f t="shared" si="5"/>
        <v>0</v>
      </c>
      <c r="AU23" s="49">
        <f t="shared" si="6"/>
        <v>0</v>
      </c>
      <c r="AV23" s="49">
        <f t="shared" si="7"/>
        <v>0</v>
      </c>
      <c r="AW23" s="49">
        <f t="shared" si="8"/>
        <v>0</v>
      </c>
      <c r="AX23" s="49">
        <f t="shared" si="9"/>
        <v>0</v>
      </c>
      <c r="BF23" s="49">
        <f t="shared" si="10"/>
        <v>0</v>
      </c>
      <c r="BG23" s="49">
        <f t="shared" si="11"/>
        <v>0</v>
      </c>
      <c r="BJ23" s="49">
        <f t="shared" si="12"/>
        <v>0</v>
      </c>
      <c r="BK23" s="49">
        <f t="shared" si="13"/>
        <v>0</v>
      </c>
      <c r="BL23" s="49">
        <f t="shared" si="14"/>
        <v>0</v>
      </c>
      <c r="BM23" s="49">
        <f t="shared" si="15"/>
        <v>0</v>
      </c>
      <c r="BS23">
        <v>20</v>
      </c>
      <c r="BT23">
        <v>0</v>
      </c>
      <c r="BU23">
        <v>0</v>
      </c>
      <c r="BX23">
        <v>20</v>
      </c>
      <c r="BY23">
        <v>0</v>
      </c>
      <c r="BZ23">
        <v>0</v>
      </c>
      <c r="CA23"/>
      <c r="CD23">
        <v>20</v>
      </c>
      <c r="CE23">
        <v>0</v>
      </c>
      <c r="CF23">
        <v>0</v>
      </c>
      <c r="CG23">
        <v>20</v>
      </c>
      <c r="CH23">
        <v>0</v>
      </c>
      <c r="CI23">
        <v>0</v>
      </c>
      <c r="CJ23">
        <v>20</v>
      </c>
      <c r="CK23">
        <v>0</v>
      </c>
      <c r="CL23">
        <v>0</v>
      </c>
      <c r="CM23">
        <v>20</v>
      </c>
      <c r="CN23">
        <v>0</v>
      </c>
      <c r="CO23">
        <v>0</v>
      </c>
    </row>
    <row r="24" spans="1:93">
      <c r="A24" s="244">
        <v>19</v>
      </c>
      <c r="B24" t="s">
        <v>1036</v>
      </c>
      <c r="D24" s="49" t="s">
        <v>872</v>
      </c>
      <c r="F24" t="s">
        <v>1086</v>
      </c>
      <c r="G24" t="s">
        <v>1087</v>
      </c>
      <c r="H24" s="49">
        <v>2.4615384615384617</v>
      </c>
      <c r="I24" s="49">
        <v>2.9230769230769229</v>
      </c>
      <c r="L24" s="49">
        <v>2.6923076923076925</v>
      </c>
      <c r="M24" s="49">
        <v>2.8461538461538463</v>
      </c>
      <c r="Q24" s="49">
        <f t="shared" si="0"/>
        <v>2.6923076923076925</v>
      </c>
      <c r="T24" s="49">
        <f t="shared" si="1"/>
        <v>2.7692307692307692</v>
      </c>
      <c r="AM24" s="243">
        <f t="shared" si="2"/>
        <v>0</v>
      </c>
      <c r="AN24" s="49">
        <f t="shared" si="3"/>
        <v>0</v>
      </c>
      <c r="AO24" s="49">
        <f t="shared" si="4"/>
        <v>0</v>
      </c>
      <c r="AT24" s="49">
        <f t="shared" si="5"/>
        <v>0</v>
      </c>
      <c r="AU24" s="49">
        <f t="shared" si="6"/>
        <v>0</v>
      </c>
      <c r="AV24" s="49">
        <f t="shared" si="7"/>
        <v>0</v>
      </c>
      <c r="AW24" s="49">
        <f t="shared" si="8"/>
        <v>0</v>
      </c>
      <c r="AX24" s="49">
        <f t="shared" si="9"/>
        <v>0</v>
      </c>
      <c r="BF24" s="49">
        <f t="shared" si="10"/>
        <v>0</v>
      </c>
      <c r="BG24" s="49">
        <f t="shared" si="11"/>
        <v>0</v>
      </c>
      <c r="BJ24" s="49">
        <f t="shared" si="12"/>
        <v>0</v>
      </c>
      <c r="BK24" s="49">
        <f t="shared" si="13"/>
        <v>0</v>
      </c>
      <c r="BL24" s="49">
        <f t="shared" si="14"/>
        <v>0</v>
      </c>
      <c r="BM24" s="49">
        <f t="shared" si="15"/>
        <v>0</v>
      </c>
      <c r="BS24">
        <v>20</v>
      </c>
      <c r="BT24">
        <v>0</v>
      </c>
      <c r="BU24">
        <v>0</v>
      </c>
      <c r="BX24">
        <v>20</v>
      </c>
      <c r="BY24">
        <v>0</v>
      </c>
      <c r="BZ24">
        <v>0</v>
      </c>
      <c r="CA24"/>
      <c r="CD24">
        <v>20</v>
      </c>
      <c r="CE24">
        <v>0</v>
      </c>
      <c r="CF24">
        <v>0</v>
      </c>
      <c r="CG24">
        <v>20</v>
      </c>
      <c r="CH24">
        <v>0</v>
      </c>
      <c r="CI24">
        <v>0</v>
      </c>
      <c r="CJ24">
        <v>20</v>
      </c>
      <c r="CK24">
        <v>0</v>
      </c>
      <c r="CL24">
        <v>0</v>
      </c>
      <c r="CM24">
        <v>20</v>
      </c>
      <c r="CN24">
        <v>0</v>
      </c>
      <c r="CO24">
        <v>0</v>
      </c>
    </row>
    <row r="25" spans="1:93">
      <c r="A25" s="244">
        <v>20</v>
      </c>
      <c r="B25" t="s">
        <v>1037</v>
      </c>
      <c r="D25" s="49" t="s">
        <v>872</v>
      </c>
      <c r="F25" t="s">
        <v>1088</v>
      </c>
      <c r="G25" t="s">
        <v>1089</v>
      </c>
      <c r="H25" s="49">
        <v>3.8461538461538463</v>
      </c>
      <c r="I25" s="49">
        <v>2.9230769230769229</v>
      </c>
      <c r="L25" s="49">
        <v>4</v>
      </c>
      <c r="M25" s="49">
        <v>4</v>
      </c>
      <c r="Q25" s="49">
        <f t="shared" si="0"/>
        <v>3.3846153846153846</v>
      </c>
      <c r="T25" s="49">
        <f t="shared" si="1"/>
        <v>4</v>
      </c>
      <c r="AM25" s="243">
        <f t="shared" si="2"/>
        <v>0</v>
      </c>
      <c r="AN25" s="49">
        <f t="shared" si="3"/>
        <v>0</v>
      </c>
      <c r="AO25" s="49">
        <f t="shared" si="4"/>
        <v>0</v>
      </c>
      <c r="AT25" s="49">
        <f t="shared" si="5"/>
        <v>0</v>
      </c>
      <c r="AU25" s="49">
        <f t="shared" si="6"/>
        <v>0</v>
      </c>
      <c r="AV25" s="49">
        <f t="shared" si="7"/>
        <v>0</v>
      </c>
      <c r="AW25" s="49">
        <f t="shared" si="8"/>
        <v>0</v>
      </c>
      <c r="AX25" s="49">
        <f t="shared" si="9"/>
        <v>0</v>
      </c>
      <c r="BF25" s="49">
        <f t="shared" si="10"/>
        <v>0</v>
      </c>
      <c r="BG25" s="49">
        <f t="shared" si="11"/>
        <v>0</v>
      </c>
      <c r="BJ25" s="49">
        <f t="shared" si="12"/>
        <v>0</v>
      </c>
      <c r="BK25" s="49">
        <f t="shared" si="13"/>
        <v>0</v>
      </c>
      <c r="BL25" s="49">
        <f t="shared" si="14"/>
        <v>0</v>
      </c>
      <c r="BM25" s="49">
        <f t="shared" si="15"/>
        <v>0</v>
      </c>
      <c r="BS25">
        <v>20</v>
      </c>
      <c r="BT25">
        <v>0</v>
      </c>
      <c r="BU25">
        <v>0</v>
      </c>
      <c r="BX25">
        <v>20</v>
      </c>
      <c r="BY25">
        <v>0</v>
      </c>
      <c r="BZ25">
        <v>0</v>
      </c>
      <c r="CA25"/>
      <c r="CD25">
        <v>20</v>
      </c>
      <c r="CE25">
        <v>0</v>
      </c>
      <c r="CF25">
        <v>0</v>
      </c>
      <c r="CG25">
        <v>20</v>
      </c>
      <c r="CH25">
        <v>0</v>
      </c>
      <c r="CI25">
        <v>0</v>
      </c>
      <c r="CJ25">
        <v>20</v>
      </c>
      <c r="CK25">
        <v>0</v>
      </c>
      <c r="CL25">
        <v>0</v>
      </c>
      <c r="CM25">
        <v>20</v>
      </c>
      <c r="CN25">
        <v>0</v>
      </c>
      <c r="CO25">
        <v>0</v>
      </c>
    </row>
    <row r="26" spans="1:93">
      <c r="A26" s="244">
        <v>21</v>
      </c>
      <c r="B26" t="s">
        <v>1038</v>
      </c>
      <c r="D26" s="49" t="s">
        <v>872</v>
      </c>
      <c r="F26" t="s">
        <v>1090</v>
      </c>
      <c r="G26" t="s">
        <v>1091</v>
      </c>
      <c r="H26" s="49">
        <v>5.0769230769230766</v>
      </c>
      <c r="I26" s="49">
        <v>4.4615384615384617</v>
      </c>
      <c r="L26" s="49">
        <v>5.6923076923076925</v>
      </c>
      <c r="M26" s="49">
        <v>5.9230769230769234</v>
      </c>
      <c r="Q26" s="49">
        <f t="shared" si="0"/>
        <v>4.7692307692307692</v>
      </c>
      <c r="T26" s="49">
        <f t="shared" si="1"/>
        <v>5.8076923076923084</v>
      </c>
      <c r="AM26" s="243">
        <f t="shared" si="2"/>
        <v>0</v>
      </c>
      <c r="AN26" s="49">
        <f t="shared" si="3"/>
        <v>0</v>
      </c>
      <c r="AO26" s="49">
        <f t="shared" si="4"/>
        <v>0</v>
      </c>
      <c r="AT26" s="49">
        <f t="shared" si="5"/>
        <v>0</v>
      </c>
      <c r="AU26" s="49">
        <f t="shared" si="6"/>
        <v>0</v>
      </c>
      <c r="AV26" s="49">
        <f t="shared" si="7"/>
        <v>0.31756042929152134</v>
      </c>
      <c r="AW26" s="49">
        <f t="shared" si="8"/>
        <v>0</v>
      </c>
      <c r="AX26" s="49">
        <f t="shared" si="9"/>
        <v>7.9390107322880335E-2</v>
      </c>
      <c r="BF26" s="49">
        <f t="shared" si="10"/>
        <v>0</v>
      </c>
      <c r="BG26" s="49">
        <f t="shared" si="11"/>
        <v>0</v>
      </c>
      <c r="BJ26" s="49">
        <f t="shared" si="12"/>
        <v>0</v>
      </c>
      <c r="BK26" s="49">
        <f t="shared" si="13"/>
        <v>0</v>
      </c>
      <c r="BL26" s="49">
        <f t="shared" si="14"/>
        <v>2.5</v>
      </c>
      <c r="BM26" s="49">
        <f t="shared" si="15"/>
        <v>0</v>
      </c>
      <c r="BS26">
        <v>20</v>
      </c>
      <c r="BT26">
        <v>0</v>
      </c>
      <c r="BU26">
        <v>0</v>
      </c>
      <c r="BX26">
        <v>20</v>
      </c>
      <c r="BY26">
        <v>0</v>
      </c>
      <c r="BZ26">
        <v>0</v>
      </c>
      <c r="CA26"/>
      <c r="CD26">
        <v>20</v>
      </c>
      <c r="CE26">
        <v>0</v>
      </c>
      <c r="CF26">
        <v>0</v>
      </c>
      <c r="CG26">
        <v>20</v>
      </c>
      <c r="CH26">
        <v>0</v>
      </c>
      <c r="CI26">
        <v>0</v>
      </c>
      <c r="CJ26">
        <v>20</v>
      </c>
      <c r="CK26">
        <v>1</v>
      </c>
      <c r="CL26">
        <v>0</v>
      </c>
      <c r="CM26">
        <v>20</v>
      </c>
      <c r="CN26">
        <v>0</v>
      </c>
      <c r="CO26">
        <v>0</v>
      </c>
    </row>
    <row r="27" spans="1:93">
      <c r="A27" s="244">
        <v>22</v>
      </c>
      <c r="B27" t="s">
        <v>1039</v>
      </c>
      <c r="D27" s="49" t="s">
        <v>872</v>
      </c>
      <c r="F27" t="s">
        <v>1092</v>
      </c>
      <c r="G27" t="s">
        <v>1093</v>
      </c>
      <c r="H27" s="49">
        <v>5.7692307692307692</v>
      </c>
      <c r="I27" s="49">
        <v>5.4615384615384617</v>
      </c>
      <c r="L27" s="49">
        <v>5.5384615384615383</v>
      </c>
      <c r="M27" s="49">
        <v>6.4615384615384617</v>
      </c>
      <c r="Q27" s="49">
        <f t="shared" si="0"/>
        <v>5.615384615384615</v>
      </c>
      <c r="T27" s="49">
        <f t="shared" si="1"/>
        <v>6</v>
      </c>
      <c r="AM27" s="243">
        <f t="shared" si="2"/>
        <v>0</v>
      </c>
      <c r="AN27" s="49">
        <f t="shared" si="3"/>
        <v>0</v>
      </c>
      <c r="AO27" s="49">
        <f t="shared" si="4"/>
        <v>0</v>
      </c>
      <c r="AT27" s="49">
        <f t="shared" si="5"/>
        <v>0</v>
      </c>
      <c r="AU27" s="49">
        <f t="shared" si="6"/>
        <v>0</v>
      </c>
      <c r="AV27" s="49">
        <f t="shared" si="7"/>
        <v>0</v>
      </c>
      <c r="AW27" s="49">
        <f t="shared" si="8"/>
        <v>0</v>
      </c>
      <c r="AX27" s="49">
        <f t="shared" si="9"/>
        <v>0</v>
      </c>
      <c r="BF27" s="49">
        <f t="shared" si="10"/>
        <v>0</v>
      </c>
      <c r="BG27" s="49">
        <f t="shared" si="11"/>
        <v>0</v>
      </c>
      <c r="BJ27" s="49">
        <f t="shared" si="12"/>
        <v>0</v>
      </c>
      <c r="BK27" s="49">
        <f t="shared" si="13"/>
        <v>0</v>
      </c>
      <c r="BL27" s="49">
        <f t="shared" si="14"/>
        <v>0</v>
      </c>
      <c r="BM27" s="49">
        <f t="shared" si="15"/>
        <v>0</v>
      </c>
      <c r="BS27">
        <v>20</v>
      </c>
      <c r="BT27">
        <v>0</v>
      </c>
      <c r="BU27">
        <v>0</v>
      </c>
      <c r="BX27">
        <v>20</v>
      </c>
      <c r="BY27">
        <v>0</v>
      </c>
      <c r="BZ27">
        <v>0</v>
      </c>
      <c r="CA27"/>
      <c r="CD27">
        <v>20</v>
      </c>
      <c r="CE27">
        <v>0</v>
      </c>
      <c r="CF27">
        <v>0</v>
      </c>
      <c r="CG27">
        <v>20</v>
      </c>
      <c r="CH27">
        <v>0</v>
      </c>
      <c r="CI27">
        <v>0</v>
      </c>
      <c r="CJ27">
        <v>20</v>
      </c>
      <c r="CK27">
        <v>0</v>
      </c>
      <c r="CL27">
        <v>0</v>
      </c>
      <c r="CM27">
        <v>20</v>
      </c>
      <c r="CN27">
        <v>0</v>
      </c>
      <c r="CO27">
        <v>0</v>
      </c>
    </row>
    <row r="28" spans="1:93">
      <c r="A28" s="244">
        <v>23</v>
      </c>
      <c r="B28" t="s">
        <v>1040</v>
      </c>
      <c r="D28" s="49" t="s">
        <v>872</v>
      </c>
      <c r="F28" t="s">
        <v>1094</v>
      </c>
      <c r="G28" t="s">
        <v>1095</v>
      </c>
      <c r="H28" s="49">
        <v>7.5384615384615383</v>
      </c>
      <c r="I28" s="49">
        <v>7.4615384615384617</v>
      </c>
      <c r="L28" s="49">
        <v>8</v>
      </c>
      <c r="M28" s="49">
        <v>8</v>
      </c>
      <c r="Q28" s="49">
        <f t="shared" si="0"/>
        <v>7.5</v>
      </c>
      <c r="T28" s="49">
        <f t="shared" si="1"/>
        <v>8</v>
      </c>
      <c r="AM28" s="243">
        <f t="shared" si="2"/>
        <v>0</v>
      </c>
      <c r="AN28" s="49">
        <f t="shared" si="3"/>
        <v>0</v>
      </c>
      <c r="AO28" s="49">
        <f t="shared" si="4"/>
        <v>0</v>
      </c>
      <c r="AT28" s="49">
        <f t="shared" si="5"/>
        <v>0</v>
      </c>
      <c r="AU28" s="49">
        <f t="shared" si="6"/>
        <v>0</v>
      </c>
      <c r="AV28" s="49">
        <f t="shared" si="7"/>
        <v>0</v>
      </c>
      <c r="AW28" s="49">
        <f t="shared" si="8"/>
        <v>0.31756042929152134</v>
      </c>
      <c r="AX28" s="49">
        <f t="shared" ref="AX28:AX41" si="16">AVERAGE(AT28:AW28)</f>
        <v>7.9390107322880335E-2</v>
      </c>
      <c r="BF28" s="49">
        <f t="shared" si="10"/>
        <v>0</v>
      </c>
      <c r="BG28" s="49">
        <f t="shared" si="11"/>
        <v>0</v>
      </c>
      <c r="BJ28" s="49">
        <f t="shared" si="12"/>
        <v>0</v>
      </c>
      <c r="BK28" s="49">
        <f t="shared" si="13"/>
        <v>0</v>
      </c>
      <c r="BL28" s="49">
        <f t="shared" si="14"/>
        <v>0</v>
      </c>
      <c r="BM28" s="49">
        <f t="shared" si="15"/>
        <v>2.5</v>
      </c>
      <c r="BS28">
        <v>20</v>
      </c>
      <c r="BT28">
        <v>0</v>
      </c>
      <c r="BU28">
        <v>0</v>
      </c>
      <c r="BX28">
        <v>20</v>
      </c>
      <c r="BY28">
        <v>0</v>
      </c>
      <c r="BZ28">
        <v>0</v>
      </c>
      <c r="CA28"/>
      <c r="CD28">
        <v>20</v>
      </c>
      <c r="CE28">
        <v>0</v>
      </c>
      <c r="CF28">
        <v>0</v>
      </c>
      <c r="CG28">
        <v>20</v>
      </c>
      <c r="CH28">
        <v>0</v>
      </c>
      <c r="CI28">
        <v>0</v>
      </c>
      <c r="CJ28">
        <v>20</v>
      </c>
      <c r="CK28">
        <v>0</v>
      </c>
      <c r="CL28">
        <v>0</v>
      </c>
      <c r="CM28">
        <v>20</v>
      </c>
      <c r="CN28">
        <v>0</v>
      </c>
      <c r="CO28">
        <v>1</v>
      </c>
    </row>
    <row r="29" spans="1:93">
      <c r="A29" s="244">
        <v>24</v>
      </c>
      <c r="B29" t="s">
        <v>1041</v>
      </c>
      <c r="D29" s="49" t="s">
        <v>872</v>
      </c>
      <c r="F29" t="s">
        <v>1096</v>
      </c>
      <c r="G29" t="s">
        <v>1097</v>
      </c>
      <c r="H29" s="49">
        <v>3.3846153846153846</v>
      </c>
      <c r="I29" s="49">
        <v>3.5384615384615383</v>
      </c>
      <c r="L29" s="49">
        <v>3.8461538461538463</v>
      </c>
      <c r="M29" s="49">
        <v>4.384615384615385</v>
      </c>
      <c r="Q29" s="49">
        <f t="shared" si="0"/>
        <v>3.4615384615384617</v>
      </c>
      <c r="T29" s="49">
        <f t="shared" si="1"/>
        <v>4.1153846153846159</v>
      </c>
      <c r="AM29" s="243">
        <f t="shared" si="2"/>
        <v>0</v>
      </c>
      <c r="AN29" s="49">
        <f t="shared" si="3"/>
        <v>0</v>
      </c>
      <c r="AO29" s="49">
        <f t="shared" si="4"/>
        <v>0</v>
      </c>
      <c r="AT29" s="49">
        <f t="shared" si="5"/>
        <v>0</v>
      </c>
      <c r="AU29" s="49">
        <f t="shared" si="6"/>
        <v>0</v>
      </c>
      <c r="AV29" s="49">
        <f t="shared" si="7"/>
        <v>0</v>
      </c>
      <c r="AW29" s="49">
        <f t="shared" si="8"/>
        <v>0</v>
      </c>
      <c r="AX29" s="49">
        <f t="shared" si="16"/>
        <v>0</v>
      </c>
      <c r="BF29" s="49">
        <f t="shared" si="10"/>
        <v>0</v>
      </c>
      <c r="BG29" s="49">
        <f t="shared" si="11"/>
        <v>0</v>
      </c>
      <c r="BJ29" s="49">
        <f t="shared" si="12"/>
        <v>0</v>
      </c>
      <c r="BK29" s="49">
        <f t="shared" si="13"/>
        <v>0</v>
      </c>
      <c r="BL29" s="49">
        <f t="shared" si="14"/>
        <v>0</v>
      </c>
      <c r="BM29" s="49">
        <f t="shared" si="15"/>
        <v>0</v>
      </c>
      <c r="BS29">
        <v>20</v>
      </c>
      <c r="BT29">
        <v>0</v>
      </c>
      <c r="BU29">
        <v>0</v>
      </c>
      <c r="BX29">
        <v>20</v>
      </c>
      <c r="BY29">
        <v>0</v>
      </c>
      <c r="BZ29">
        <v>0</v>
      </c>
      <c r="CA29"/>
      <c r="CD29">
        <v>20</v>
      </c>
      <c r="CE29">
        <v>0</v>
      </c>
      <c r="CF29">
        <v>0</v>
      </c>
      <c r="CG29">
        <v>20</v>
      </c>
      <c r="CH29">
        <v>0</v>
      </c>
      <c r="CI29">
        <v>0</v>
      </c>
      <c r="CJ29">
        <v>20</v>
      </c>
      <c r="CK29">
        <v>0</v>
      </c>
      <c r="CL29">
        <v>0</v>
      </c>
      <c r="CM29">
        <v>20</v>
      </c>
      <c r="CN29">
        <v>0</v>
      </c>
      <c r="CO29">
        <v>0</v>
      </c>
    </row>
    <row r="30" spans="1:93">
      <c r="A30" s="244">
        <v>25</v>
      </c>
      <c r="B30" t="s">
        <v>1042</v>
      </c>
      <c r="D30" s="49" t="s">
        <v>872</v>
      </c>
      <c r="F30" t="s">
        <v>1098</v>
      </c>
      <c r="G30" t="s">
        <v>1099</v>
      </c>
      <c r="H30" s="49">
        <v>4.2307692307692308</v>
      </c>
      <c r="I30" s="49">
        <v>4.615384615384615</v>
      </c>
      <c r="L30" s="49">
        <v>5.3076923076923075</v>
      </c>
      <c r="M30" s="49">
        <v>5</v>
      </c>
      <c r="Q30" s="49">
        <f t="shared" si="0"/>
        <v>4.4230769230769234</v>
      </c>
      <c r="T30" s="49">
        <f t="shared" si="1"/>
        <v>5.1538461538461533</v>
      </c>
      <c r="AM30" s="243">
        <f t="shared" si="2"/>
        <v>0</v>
      </c>
      <c r="AN30" s="49">
        <f t="shared" si="3"/>
        <v>0</v>
      </c>
      <c r="AO30" s="49">
        <f t="shared" si="4"/>
        <v>0</v>
      </c>
      <c r="AT30" s="49">
        <f t="shared" si="5"/>
        <v>0</v>
      </c>
      <c r="AU30" s="49">
        <f t="shared" si="6"/>
        <v>0</v>
      </c>
      <c r="AV30" s="49">
        <f t="shared" si="7"/>
        <v>0</v>
      </c>
      <c r="AW30" s="49">
        <f t="shared" si="8"/>
        <v>0</v>
      </c>
      <c r="AX30" s="49">
        <f t="shared" si="16"/>
        <v>0</v>
      </c>
      <c r="BF30" s="49">
        <f t="shared" si="10"/>
        <v>0</v>
      </c>
      <c r="BG30" s="49">
        <f t="shared" si="11"/>
        <v>0</v>
      </c>
      <c r="BJ30" s="49">
        <f t="shared" si="12"/>
        <v>0</v>
      </c>
      <c r="BK30" s="49">
        <f t="shared" si="13"/>
        <v>0</v>
      </c>
      <c r="BL30" s="49">
        <f t="shared" si="14"/>
        <v>0</v>
      </c>
      <c r="BM30" s="49">
        <f t="shared" si="15"/>
        <v>0</v>
      </c>
      <c r="BS30">
        <v>20</v>
      </c>
      <c r="BT30">
        <v>0</v>
      </c>
      <c r="BU30">
        <v>0</v>
      </c>
      <c r="BX30">
        <v>20</v>
      </c>
      <c r="BY30">
        <v>0</v>
      </c>
      <c r="BZ30">
        <v>0</v>
      </c>
      <c r="CA30"/>
      <c r="CD30">
        <v>20</v>
      </c>
      <c r="CE30">
        <v>0</v>
      </c>
      <c r="CF30">
        <v>0</v>
      </c>
      <c r="CG30">
        <v>20</v>
      </c>
      <c r="CH30">
        <v>0</v>
      </c>
      <c r="CI30">
        <v>0</v>
      </c>
      <c r="CJ30">
        <v>20</v>
      </c>
      <c r="CK30">
        <v>0</v>
      </c>
      <c r="CL30">
        <v>0</v>
      </c>
      <c r="CM30">
        <v>20</v>
      </c>
      <c r="CN30">
        <v>0</v>
      </c>
      <c r="CO30">
        <v>0</v>
      </c>
    </row>
    <row r="31" spans="1:93">
      <c r="A31" s="244">
        <v>26</v>
      </c>
      <c r="B31" t="s">
        <v>1043</v>
      </c>
      <c r="D31" s="49" t="s">
        <v>872</v>
      </c>
      <c r="F31" t="s">
        <v>1100</v>
      </c>
      <c r="G31" t="s">
        <v>1101</v>
      </c>
      <c r="H31" s="49">
        <v>4.6923076923076925</v>
      </c>
      <c r="I31" s="49">
        <v>5.384615384615385</v>
      </c>
      <c r="L31" s="49">
        <v>4.5384615384615383</v>
      </c>
      <c r="M31" s="49">
        <v>5.8461538461538458</v>
      </c>
      <c r="Q31" s="49">
        <f t="shared" si="0"/>
        <v>5.0384615384615383</v>
      </c>
      <c r="T31" s="49">
        <f t="shared" si="1"/>
        <v>5.1923076923076916</v>
      </c>
      <c r="AM31" s="243">
        <f t="shared" si="2"/>
        <v>0</v>
      </c>
      <c r="AN31" s="49">
        <f t="shared" si="3"/>
        <v>0</v>
      </c>
      <c r="AO31" s="49">
        <f t="shared" si="4"/>
        <v>0</v>
      </c>
      <c r="AT31" s="49">
        <f t="shared" si="5"/>
        <v>0</v>
      </c>
      <c r="AU31" s="49">
        <f t="shared" si="6"/>
        <v>0</v>
      </c>
      <c r="AV31" s="49">
        <f t="shared" si="7"/>
        <v>0</v>
      </c>
      <c r="AW31" s="49">
        <f t="shared" si="8"/>
        <v>0</v>
      </c>
      <c r="AX31" s="49">
        <f t="shared" si="16"/>
        <v>0</v>
      </c>
      <c r="BF31" s="49">
        <f t="shared" si="10"/>
        <v>0</v>
      </c>
      <c r="BG31" s="49">
        <f t="shared" si="11"/>
        <v>0</v>
      </c>
      <c r="BJ31" s="49">
        <f t="shared" si="12"/>
        <v>0</v>
      </c>
      <c r="BK31" s="49">
        <f t="shared" si="13"/>
        <v>0</v>
      </c>
      <c r="BL31" s="49">
        <f t="shared" si="14"/>
        <v>0</v>
      </c>
      <c r="BM31" s="49">
        <f t="shared" si="15"/>
        <v>0</v>
      </c>
      <c r="BS31">
        <v>20</v>
      </c>
      <c r="BT31">
        <v>0</v>
      </c>
      <c r="BU31">
        <v>0</v>
      </c>
      <c r="BX31">
        <v>20</v>
      </c>
      <c r="BY31">
        <v>0</v>
      </c>
      <c r="BZ31">
        <v>0</v>
      </c>
      <c r="CA31"/>
      <c r="CD31">
        <v>20</v>
      </c>
      <c r="CE31">
        <v>0</v>
      </c>
      <c r="CF31">
        <v>0</v>
      </c>
      <c r="CG31">
        <v>20</v>
      </c>
      <c r="CH31">
        <v>0</v>
      </c>
      <c r="CI31">
        <v>0</v>
      </c>
      <c r="CJ31">
        <v>20</v>
      </c>
      <c r="CK31">
        <v>0</v>
      </c>
      <c r="CL31">
        <v>0</v>
      </c>
      <c r="CM31">
        <v>20</v>
      </c>
      <c r="CN31">
        <v>0</v>
      </c>
      <c r="CO31">
        <v>0</v>
      </c>
    </row>
    <row r="32" spans="1:93">
      <c r="A32" s="244">
        <v>27</v>
      </c>
      <c r="B32" t="s">
        <v>1044</v>
      </c>
      <c r="D32" s="49" t="s">
        <v>872</v>
      </c>
      <c r="F32" t="s">
        <v>1102</v>
      </c>
      <c r="G32" t="s">
        <v>1103</v>
      </c>
      <c r="H32" s="49">
        <v>3.7692307692307692</v>
      </c>
      <c r="I32" s="49">
        <v>4.4615384615384617</v>
      </c>
      <c r="L32" s="49">
        <v>4.2307692307692308</v>
      </c>
      <c r="M32" s="49">
        <v>4.9230769230769234</v>
      </c>
      <c r="Q32" s="49">
        <f t="shared" si="0"/>
        <v>4.115384615384615</v>
      </c>
      <c r="T32" s="49">
        <f t="shared" si="1"/>
        <v>4.5769230769230766</v>
      </c>
      <c r="AM32" s="243">
        <f t="shared" si="2"/>
        <v>0</v>
      </c>
      <c r="AN32" s="49">
        <f t="shared" si="3"/>
        <v>0</v>
      </c>
      <c r="AO32" s="49">
        <f t="shared" si="4"/>
        <v>0</v>
      </c>
      <c r="AT32" s="49">
        <f t="shared" si="5"/>
        <v>0</v>
      </c>
      <c r="AU32" s="49">
        <f t="shared" si="6"/>
        <v>0</v>
      </c>
      <c r="AV32" s="49">
        <f t="shared" si="7"/>
        <v>0</v>
      </c>
      <c r="AW32" s="49">
        <f t="shared" si="8"/>
        <v>0</v>
      </c>
      <c r="AX32" s="49">
        <f t="shared" si="16"/>
        <v>0</v>
      </c>
      <c r="BF32" s="49">
        <f t="shared" si="10"/>
        <v>0</v>
      </c>
      <c r="BG32" s="49">
        <f t="shared" si="11"/>
        <v>0</v>
      </c>
      <c r="BJ32" s="49">
        <f t="shared" si="12"/>
        <v>0</v>
      </c>
      <c r="BK32" s="49">
        <f t="shared" si="13"/>
        <v>0</v>
      </c>
      <c r="BL32" s="49">
        <f t="shared" si="14"/>
        <v>0</v>
      </c>
      <c r="BM32" s="49">
        <f t="shared" si="15"/>
        <v>0</v>
      </c>
      <c r="BS32">
        <v>20</v>
      </c>
      <c r="BT32">
        <v>0</v>
      </c>
      <c r="BU32">
        <v>0</v>
      </c>
      <c r="BX32">
        <v>20</v>
      </c>
      <c r="BY32">
        <v>0</v>
      </c>
      <c r="BZ32">
        <v>0</v>
      </c>
      <c r="CA32"/>
      <c r="CD32">
        <v>20</v>
      </c>
      <c r="CE32">
        <v>0</v>
      </c>
      <c r="CF32">
        <v>0</v>
      </c>
      <c r="CG32">
        <v>20</v>
      </c>
      <c r="CH32">
        <v>0</v>
      </c>
      <c r="CI32">
        <v>0</v>
      </c>
      <c r="CJ32">
        <v>20</v>
      </c>
      <c r="CK32">
        <v>0</v>
      </c>
      <c r="CL32">
        <v>0</v>
      </c>
      <c r="CM32">
        <v>20</v>
      </c>
      <c r="CN32">
        <v>0</v>
      </c>
      <c r="CO32">
        <v>0</v>
      </c>
    </row>
    <row r="33" spans="1:93">
      <c r="A33" s="244">
        <v>28</v>
      </c>
      <c r="B33" t="s">
        <v>1045</v>
      </c>
      <c r="D33" s="49" t="s">
        <v>872</v>
      </c>
      <c r="F33" t="s">
        <v>1104</v>
      </c>
      <c r="G33" t="s">
        <v>1105</v>
      </c>
      <c r="H33" s="49">
        <v>4.833333333333333</v>
      </c>
      <c r="I33" s="49">
        <v>4.9230769230769234</v>
      </c>
      <c r="L33" s="49">
        <v>5.3076923076923075</v>
      </c>
      <c r="M33" s="49">
        <v>6</v>
      </c>
      <c r="Q33" s="49">
        <f t="shared" si="0"/>
        <v>4.8782051282051277</v>
      </c>
      <c r="T33" s="49">
        <f t="shared" si="1"/>
        <v>5.6538461538461533</v>
      </c>
      <c r="AM33" s="243">
        <f t="shared" si="2"/>
        <v>0</v>
      </c>
      <c r="AN33" s="49">
        <f t="shared" si="3"/>
        <v>0</v>
      </c>
      <c r="AO33" s="49">
        <f t="shared" si="4"/>
        <v>0</v>
      </c>
      <c r="AT33" s="49">
        <f t="shared" si="5"/>
        <v>0</v>
      </c>
      <c r="AU33" s="49">
        <f t="shared" si="6"/>
        <v>0</v>
      </c>
      <c r="AV33" s="49">
        <f t="shared" si="7"/>
        <v>0</v>
      </c>
      <c r="AW33" s="49">
        <f t="shared" si="8"/>
        <v>0</v>
      </c>
      <c r="AX33" s="49">
        <f t="shared" si="16"/>
        <v>0</v>
      </c>
      <c r="BF33" s="49">
        <f t="shared" si="10"/>
        <v>0</v>
      </c>
      <c r="BG33" s="49">
        <f t="shared" si="11"/>
        <v>0</v>
      </c>
      <c r="BJ33" s="49">
        <f t="shared" si="12"/>
        <v>0</v>
      </c>
      <c r="BK33" s="49">
        <f t="shared" si="13"/>
        <v>0</v>
      </c>
      <c r="BL33" s="49">
        <f t="shared" si="14"/>
        <v>0</v>
      </c>
      <c r="BM33" s="49">
        <f t="shared" si="15"/>
        <v>0</v>
      </c>
      <c r="BS33">
        <v>20</v>
      </c>
      <c r="BT33">
        <v>0</v>
      </c>
      <c r="BU33">
        <v>0</v>
      </c>
      <c r="BX33">
        <v>20</v>
      </c>
      <c r="BY33">
        <v>0</v>
      </c>
      <c r="BZ33">
        <v>0</v>
      </c>
      <c r="CA33"/>
      <c r="CD33">
        <v>20</v>
      </c>
      <c r="CE33">
        <v>0</v>
      </c>
      <c r="CF33">
        <v>0</v>
      </c>
      <c r="CG33">
        <v>20</v>
      </c>
      <c r="CH33">
        <v>0</v>
      </c>
      <c r="CI33">
        <v>0</v>
      </c>
      <c r="CJ33">
        <v>20</v>
      </c>
      <c r="CK33">
        <v>0</v>
      </c>
      <c r="CL33">
        <v>0</v>
      </c>
      <c r="CM33">
        <v>20</v>
      </c>
      <c r="CN33">
        <v>0</v>
      </c>
      <c r="CO33">
        <v>0</v>
      </c>
    </row>
    <row r="34" spans="1:93">
      <c r="A34" s="244">
        <v>29</v>
      </c>
      <c r="B34" t="s">
        <v>1046</v>
      </c>
      <c r="D34" s="49" t="s">
        <v>872</v>
      </c>
      <c r="F34" t="s">
        <v>1106</v>
      </c>
      <c r="G34" t="s">
        <v>1107</v>
      </c>
      <c r="H34" s="49">
        <v>5.384615384615385</v>
      </c>
      <c r="I34" s="49">
        <v>5.9230769230769234</v>
      </c>
      <c r="L34" s="49">
        <v>6.1538461538461542</v>
      </c>
      <c r="M34" s="49">
        <v>6.6923076923076925</v>
      </c>
      <c r="Q34" s="49">
        <f t="shared" si="0"/>
        <v>5.6538461538461542</v>
      </c>
      <c r="T34" s="49">
        <f t="shared" si="1"/>
        <v>6.4230769230769234</v>
      </c>
      <c r="AM34" s="243">
        <f t="shared" si="2"/>
        <v>0</v>
      </c>
      <c r="AN34" s="49">
        <f t="shared" si="3"/>
        <v>0</v>
      </c>
      <c r="AO34" s="49">
        <f t="shared" si="4"/>
        <v>0</v>
      </c>
      <c r="AT34" s="49">
        <f t="shared" si="5"/>
        <v>0</v>
      </c>
      <c r="AU34" s="49">
        <f t="shared" si="6"/>
        <v>0</v>
      </c>
      <c r="AV34" s="49">
        <f t="shared" si="7"/>
        <v>0</v>
      </c>
      <c r="AW34" s="49">
        <f t="shared" si="8"/>
        <v>0</v>
      </c>
      <c r="AX34" s="49">
        <f t="shared" si="16"/>
        <v>0</v>
      </c>
      <c r="BF34" s="49">
        <f t="shared" si="10"/>
        <v>0</v>
      </c>
      <c r="BG34" s="49">
        <f t="shared" si="11"/>
        <v>0</v>
      </c>
      <c r="BJ34" s="49">
        <f t="shared" si="12"/>
        <v>0</v>
      </c>
      <c r="BK34" s="49">
        <f t="shared" si="13"/>
        <v>0</v>
      </c>
      <c r="BL34" s="49">
        <f t="shared" si="14"/>
        <v>0</v>
      </c>
      <c r="BM34" s="49">
        <f t="shared" si="15"/>
        <v>0</v>
      </c>
      <c r="BS34">
        <v>20</v>
      </c>
      <c r="BT34">
        <v>0</v>
      </c>
      <c r="BU34">
        <v>0</v>
      </c>
      <c r="BX34">
        <v>20</v>
      </c>
      <c r="BY34">
        <v>0</v>
      </c>
      <c r="BZ34">
        <v>0</v>
      </c>
      <c r="CA34"/>
      <c r="CD34">
        <v>20</v>
      </c>
      <c r="CE34">
        <v>0</v>
      </c>
      <c r="CF34">
        <v>0</v>
      </c>
      <c r="CG34">
        <v>20</v>
      </c>
      <c r="CH34">
        <v>0</v>
      </c>
      <c r="CI34">
        <v>0</v>
      </c>
      <c r="CJ34">
        <v>20</v>
      </c>
      <c r="CK34">
        <v>0</v>
      </c>
      <c r="CL34">
        <v>0</v>
      </c>
      <c r="CM34">
        <v>20</v>
      </c>
      <c r="CN34">
        <v>0</v>
      </c>
      <c r="CO34">
        <v>0</v>
      </c>
    </row>
    <row r="35" spans="1:93">
      <c r="A35" s="244">
        <v>30</v>
      </c>
      <c r="B35" t="s">
        <v>1047</v>
      </c>
      <c r="D35" s="49" t="s">
        <v>872</v>
      </c>
      <c r="F35" t="s">
        <v>1108</v>
      </c>
      <c r="G35" t="s">
        <v>1109</v>
      </c>
      <c r="H35" s="49">
        <v>7.6923076923076925</v>
      </c>
      <c r="I35" s="49">
        <v>7.9230769230769234</v>
      </c>
      <c r="L35" s="49">
        <v>7.4615384615384617</v>
      </c>
      <c r="M35" s="49">
        <v>8.1538461538461533</v>
      </c>
      <c r="Q35" s="49">
        <f t="shared" si="0"/>
        <v>7.8076923076923084</v>
      </c>
      <c r="T35" s="49">
        <f t="shared" si="1"/>
        <v>7.8076923076923075</v>
      </c>
      <c r="AM35" s="243">
        <f t="shared" si="2"/>
        <v>0.45102681179626242</v>
      </c>
      <c r="AN35" s="49">
        <f t="shared" si="3"/>
        <v>0</v>
      </c>
      <c r="AO35" s="49">
        <f t="shared" si="4"/>
        <v>0.22551340589813121</v>
      </c>
      <c r="AT35" s="49">
        <f t="shared" si="5"/>
        <v>0</v>
      </c>
      <c r="AU35" s="49">
        <f t="shared" si="6"/>
        <v>0</v>
      </c>
      <c r="AV35" s="49">
        <f t="shared" si="7"/>
        <v>0</v>
      </c>
      <c r="AW35" s="49">
        <f t="shared" si="8"/>
        <v>0</v>
      </c>
      <c r="AX35" s="49">
        <f t="shared" si="16"/>
        <v>0</v>
      </c>
      <c r="BF35" s="49">
        <f t="shared" si="10"/>
        <v>5</v>
      </c>
      <c r="BG35" s="49">
        <f t="shared" si="11"/>
        <v>0</v>
      </c>
      <c r="BJ35" s="49">
        <f t="shared" si="12"/>
        <v>0</v>
      </c>
      <c r="BK35" s="49">
        <f t="shared" si="13"/>
        <v>0</v>
      </c>
      <c r="BL35" s="49">
        <f t="shared" si="14"/>
        <v>0</v>
      </c>
      <c r="BM35" s="49">
        <f t="shared" si="15"/>
        <v>0</v>
      </c>
      <c r="BS35">
        <v>20</v>
      </c>
      <c r="BT35">
        <v>1</v>
      </c>
      <c r="BU35">
        <v>0</v>
      </c>
      <c r="BX35">
        <v>20</v>
      </c>
      <c r="BY35">
        <v>1</v>
      </c>
      <c r="BZ35">
        <v>0</v>
      </c>
      <c r="CA35"/>
      <c r="CD35">
        <v>20</v>
      </c>
      <c r="CE35">
        <v>0</v>
      </c>
      <c r="CF35">
        <v>0</v>
      </c>
      <c r="CG35">
        <v>20</v>
      </c>
      <c r="CH35">
        <v>0</v>
      </c>
      <c r="CI35">
        <v>0</v>
      </c>
      <c r="CJ35">
        <v>20</v>
      </c>
      <c r="CK35">
        <v>0</v>
      </c>
      <c r="CL35">
        <v>0</v>
      </c>
      <c r="CM35">
        <v>20</v>
      </c>
      <c r="CN35">
        <v>0</v>
      </c>
      <c r="CO35">
        <v>0</v>
      </c>
    </row>
    <row r="36" spans="1:93">
      <c r="A36" s="244">
        <v>31</v>
      </c>
      <c r="B36" t="s">
        <v>1048</v>
      </c>
      <c r="D36" s="49" t="s">
        <v>872</v>
      </c>
      <c r="F36" t="s">
        <v>957</v>
      </c>
      <c r="G36" t="s">
        <v>996</v>
      </c>
      <c r="H36" s="49">
        <v>4.1538461538461542</v>
      </c>
      <c r="I36" s="49">
        <v>4.0769230769230766</v>
      </c>
      <c r="L36" s="49">
        <v>4.4615384615384617</v>
      </c>
      <c r="M36" s="49">
        <v>4.384615384615385</v>
      </c>
      <c r="Q36" s="49">
        <f t="shared" si="0"/>
        <v>4.115384615384615</v>
      </c>
      <c r="T36" s="49">
        <f t="shared" si="1"/>
        <v>4.4230769230769234</v>
      </c>
      <c r="AM36" s="243">
        <f t="shared" si="2"/>
        <v>0</v>
      </c>
      <c r="AN36" s="49">
        <f t="shared" si="3"/>
        <v>0</v>
      </c>
      <c r="AO36" s="49">
        <f t="shared" si="4"/>
        <v>0</v>
      </c>
      <c r="AT36" s="49">
        <f t="shared" si="5"/>
        <v>0</v>
      </c>
      <c r="AU36" s="49">
        <f t="shared" si="6"/>
        <v>0</v>
      </c>
      <c r="AV36" s="49">
        <f t="shared" si="7"/>
        <v>0</v>
      </c>
      <c r="AW36" s="49">
        <f t="shared" si="8"/>
        <v>0</v>
      </c>
      <c r="AX36" s="49">
        <f t="shared" si="16"/>
        <v>0</v>
      </c>
      <c r="BF36" s="49">
        <f t="shared" si="10"/>
        <v>0</v>
      </c>
      <c r="BG36" s="49">
        <f t="shared" si="11"/>
        <v>0</v>
      </c>
      <c r="BJ36" s="49">
        <f t="shared" si="12"/>
        <v>0</v>
      </c>
      <c r="BK36" s="49">
        <f t="shared" si="13"/>
        <v>0</v>
      </c>
      <c r="BL36" s="49">
        <f t="shared" si="14"/>
        <v>0</v>
      </c>
      <c r="BM36" s="49">
        <f t="shared" si="15"/>
        <v>0</v>
      </c>
      <c r="BS36">
        <v>20</v>
      </c>
      <c r="BT36">
        <v>0</v>
      </c>
      <c r="BU36">
        <v>0</v>
      </c>
      <c r="BX36">
        <v>20</v>
      </c>
      <c r="BY36">
        <v>0</v>
      </c>
      <c r="BZ36">
        <v>0</v>
      </c>
      <c r="CA36"/>
      <c r="CD36">
        <v>20</v>
      </c>
      <c r="CE36">
        <v>0</v>
      </c>
      <c r="CF36">
        <v>0</v>
      </c>
      <c r="CG36">
        <v>20</v>
      </c>
      <c r="CH36">
        <v>0</v>
      </c>
      <c r="CI36">
        <v>0</v>
      </c>
      <c r="CJ36">
        <v>20</v>
      </c>
      <c r="CK36">
        <v>0</v>
      </c>
      <c r="CL36">
        <v>0</v>
      </c>
      <c r="CM36">
        <v>20</v>
      </c>
      <c r="CN36">
        <v>0</v>
      </c>
      <c r="CO36">
        <v>0</v>
      </c>
    </row>
    <row r="37" spans="1:93">
      <c r="A37" s="244">
        <v>32</v>
      </c>
      <c r="B37" t="s">
        <v>1049</v>
      </c>
      <c r="D37" s="49" t="s">
        <v>872</v>
      </c>
      <c r="F37" t="s">
        <v>1110</v>
      </c>
      <c r="G37" t="s">
        <v>1111</v>
      </c>
      <c r="H37" s="49">
        <v>5.4615384615384617</v>
      </c>
      <c r="I37" s="49">
        <v>5.615384615384615</v>
      </c>
      <c r="L37" s="49">
        <v>6.384615384615385</v>
      </c>
      <c r="M37" s="49">
        <v>5.5384615384615383</v>
      </c>
      <c r="Q37" s="49">
        <f t="shared" si="0"/>
        <v>5.5384615384615383</v>
      </c>
      <c r="T37" s="49">
        <f t="shared" si="1"/>
        <v>5.9615384615384617</v>
      </c>
      <c r="AM37" s="243">
        <f t="shared" si="2"/>
        <v>0</v>
      </c>
      <c r="AN37" s="49">
        <f t="shared" si="3"/>
        <v>0</v>
      </c>
      <c r="AO37" s="49">
        <f t="shared" si="4"/>
        <v>0</v>
      </c>
      <c r="AT37" s="49">
        <f t="shared" si="5"/>
        <v>0</v>
      </c>
      <c r="AU37" s="49">
        <f t="shared" si="6"/>
        <v>0</v>
      </c>
      <c r="AV37" s="49">
        <f t="shared" si="7"/>
        <v>0</v>
      </c>
      <c r="AW37" s="49">
        <f t="shared" si="8"/>
        <v>0</v>
      </c>
      <c r="AX37" s="49">
        <f t="shared" si="16"/>
        <v>0</v>
      </c>
      <c r="BF37" s="49">
        <f t="shared" si="10"/>
        <v>0</v>
      </c>
      <c r="BG37" s="49">
        <f t="shared" si="11"/>
        <v>0</v>
      </c>
      <c r="BJ37" s="49">
        <f t="shared" si="12"/>
        <v>0</v>
      </c>
      <c r="BK37" s="49">
        <f t="shared" si="13"/>
        <v>0</v>
      </c>
      <c r="BL37" s="49">
        <f t="shared" si="14"/>
        <v>0</v>
      </c>
      <c r="BM37" s="49">
        <f t="shared" si="15"/>
        <v>0</v>
      </c>
      <c r="BS37">
        <v>20</v>
      </c>
      <c r="BT37">
        <v>0</v>
      </c>
      <c r="BU37">
        <v>0</v>
      </c>
      <c r="BX37">
        <v>20</v>
      </c>
      <c r="BY37">
        <v>0</v>
      </c>
      <c r="BZ37">
        <v>0</v>
      </c>
      <c r="CA37"/>
      <c r="CD37">
        <v>20</v>
      </c>
      <c r="CE37">
        <v>0</v>
      </c>
      <c r="CF37">
        <v>0</v>
      </c>
      <c r="CG37">
        <v>20</v>
      </c>
      <c r="CH37">
        <v>0</v>
      </c>
      <c r="CI37">
        <v>0</v>
      </c>
      <c r="CJ37">
        <v>20</v>
      </c>
      <c r="CK37">
        <v>0</v>
      </c>
      <c r="CL37">
        <v>0</v>
      </c>
      <c r="CM37">
        <v>20</v>
      </c>
      <c r="CN37">
        <v>0</v>
      </c>
      <c r="CO37">
        <v>0</v>
      </c>
    </row>
    <row r="38" spans="1:93" s="247" customFormat="1">
      <c r="A38" s="248">
        <v>33</v>
      </c>
      <c r="B38" t="s">
        <v>1050</v>
      </c>
      <c r="D38" s="49" t="s">
        <v>872</v>
      </c>
      <c r="F38" t="s">
        <v>973</v>
      </c>
      <c r="G38" t="s">
        <v>1004</v>
      </c>
      <c r="H38" s="49">
        <v>6.8461538461538458</v>
      </c>
      <c r="I38" s="49">
        <v>7.583333333333333</v>
      </c>
      <c r="L38" s="49">
        <v>7.615384615384615</v>
      </c>
      <c r="M38" s="49">
        <v>7.384615384615385</v>
      </c>
      <c r="Q38" s="49">
        <f t="shared" si="0"/>
        <v>7.2147435897435894</v>
      </c>
      <c r="T38" s="49">
        <f t="shared" si="1"/>
        <v>7.5</v>
      </c>
      <c r="AM38" s="243">
        <f t="shared" si="2"/>
        <v>0</v>
      </c>
      <c r="AN38" s="49">
        <f t="shared" si="3"/>
        <v>0</v>
      </c>
      <c r="AO38" s="49">
        <f t="shared" si="4"/>
        <v>0</v>
      </c>
      <c r="AT38" s="49">
        <f t="shared" si="5"/>
        <v>0</v>
      </c>
      <c r="AU38" s="49">
        <f t="shared" si="6"/>
        <v>0</v>
      </c>
      <c r="AV38" s="49">
        <f t="shared" si="7"/>
        <v>0</v>
      </c>
      <c r="AW38" s="49">
        <f t="shared" si="8"/>
        <v>0</v>
      </c>
      <c r="AX38" s="49">
        <f t="shared" si="16"/>
        <v>0</v>
      </c>
      <c r="BF38" s="49">
        <f t="shared" si="10"/>
        <v>0</v>
      </c>
      <c r="BG38" s="49">
        <f t="shared" si="11"/>
        <v>0</v>
      </c>
      <c r="BJ38" s="49">
        <f t="shared" si="12"/>
        <v>0</v>
      </c>
      <c r="BK38" s="49">
        <f t="shared" si="13"/>
        <v>0</v>
      </c>
      <c r="BL38" s="49">
        <f t="shared" si="14"/>
        <v>0</v>
      </c>
      <c r="BM38" s="49">
        <f t="shared" si="15"/>
        <v>0</v>
      </c>
      <c r="BS38">
        <v>20</v>
      </c>
      <c r="BT38">
        <v>0</v>
      </c>
      <c r="BU38">
        <v>0</v>
      </c>
      <c r="BX38">
        <v>20</v>
      </c>
      <c r="BY38">
        <v>0</v>
      </c>
      <c r="BZ38">
        <v>0</v>
      </c>
      <c r="CA38"/>
      <c r="CD38">
        <v>20</v>
      </c>
      <c r="CE38">
        <v>0</v>
      </c>
      <c r="CF38">
        <v>0</v>
      </c>
      <c r="CG38">
        <v>20</v>
      </c>
      <c r="CH38">
        <v>0</v>
      </c>
      <c r="CI38">
        <v>0</v>
      </c>
      <c r="CJ38">
        <v>20</v>
      </c>
      <c r="CK38">
        <v>0</v>
      </c>
      <c r="CL38">
        <v>0</v>
      </c>
      <c r="CM38">
        <v>20</v>
      </c>
      <c r="CN38">
        <v>0</v>
      </c>
      <c r="CO38">
        <v>0</v>
      </c>
    </row>
    <row r="39" spans="1:93">
      <c r="A39" s="244">
        <v>34</v>
      </c>
      <c r="B39" t="s">
        <v>1051</v>
      </c>
      <c r="D39" s="49" t="s">
        <v>872</v>
      </c>
      <c r="F39" t="s">
        <v>1112</v>
      </c>
      <c r="G39" t="s">
        <v>1113</v>
      </c>
      <c r="H39" s="49">
        <v>7.3076923076923075</v>
      </c>
      <c r="I39" s="49">
        <v>5.615384615384615</v>
      </c>
      <c r="L39" s="49">
        <v>5.5384615384615383</v>
      </c>
      <c r="M39" s="49">
        <v>6.8461538461538458</v>
      </c>
      <c r="Q39" s="49">
        <f t="shared" si="0"/>
        <v>6.4615384615384617</v>
      </c>
      <c r="T39" s="49">
        <f t="shared" si="1"/>
        <v>6.1923076923076916</v>
      </c>
      <c r="AM39" s="243">
        <f t="shared" si="2"/>
        <v>0</v>
      </c>
      <c r="AN39" s="49">
        <f t="shared" si="3"/>
        <v>0</v>
      </c>
      <c r="AO39" s="49">
        <f t="shared" si="4"/>
        <v>0</v>
      </c>
      <c r="AT39" s="49">
        <f t="shared" si="5"/>
        <v>0</v>
      </c>
      <c r="AU39" s="49">
        <f t="shared" si="6"/>
        <v>0</v>
      </c>
      <c r="AV39" s="49">
        <f t="shared" si="7"/>
        <v>0</v>
      </c>
      <c r="AW39" s="49">
        <f t="shared" si="8"/>
        <v>0</v>
      </c>
      <c r="AX39" s="49">
        <f t="shared" si="16"/>
        <v>0</v>
      </c>
      <c r="BF39" s="49">
        <f t="shared" si="10"/>
        <v>0</v>
      </c>
      <c r="BG39" s="49">
        <f t="shared" si="11"/>
        <v>0</v>
      </c>
      <c r="BJ39" s="49">
        <f t="shared" si="12"/>
        <v>0</v>
      </c>
      <c r="BK39" s="49">
        <f t="shared" si="13"/>
        <v>0</v>
      </c>
      <c r="BL39" s="49">
        <f t="shared" si="14"/>
        <v>0</v>
      </c>
      <c r="BM39" s="49">
        <f t="shared" si="15"/>
        <v>0</v>
      </c>
      <c r="BS39">
        <v>20</v>
      </c>
      <c r="BT39">
        <v>0</v>
      </c>
      <c r="BU39">
        <v>0</v>
      </c>
      <c r="BX39">
        <v>20</v>
      </c>
      <c r="BY39">
        <v>0</v>
      </c>
      <c r="BZ39">
        <v>0</v>
      </c>
      <c r="CA39"/>
      <c r="CD39">
        <v>20</v>
      </c>
      <c r="CE39">
        <v>0</v>
      </c>
      <c r="CF39">
        <v>0</v>
      </c>
      <c r="CG39">
        <v>20</v>
      </c>
      <c r="CH39">
        <v>0</v>
      </c>
      <c r="CI39">
        <v>0</v>
      </c>
      <c r="CJ39">
        <v>20</v>
      </c>
      <c r="CK39">
        <v>0</v>
      </c>
      <c r="CL39">
        <v>0</v>
      </c>
      <c r="CM39">
        <v>20</v>
      </c>
      <c r="CN39">
        <v>0</v>
      </c>
      <c r="CO39">
        <v>0</v>
      </c>
    </row>
    <row r="40" spans="1:93">
      <c r="A40" s="244">
        <v>35</v>
      </c>
      <c r="B40" t="s">
        <v>1052</v>
      </c>
      <c r="D40" s="49" t="s">
        <v>872</v>
      </c>
      <c r="F40" t="s">
        <v>983</v>
      </c>
      <c r="G40" t="s">
        <v>1009</v>
      </c>
      <c r="H40" s="49">
        <v>6.3076923076923075</v>
      </c>
      <c r="I40" s="49">
        <v>6.7692307692307692</v>
      </c>
      <c r="L40" s="49">
        <v>6.384615384615385</v>
      </c>
      <c r="M40" s="49">
        <v>6.7692307692307692</v>
      </c>
      <c r="Q40" s="49">
        <f t="shared" si="0"/>
        <v>6.5384615384615383</v>
      </c>
      <c r="T40" s="49">
        <f t="shared" si="1"/>
        <v>6.5769230769230766</v>
      </c>
      <c r="AM40" s="243">
        <f t="shared" si="2"/>
        <v>0</v>
      </c>
      <c r="AN40" s="49">
        <f t="shared" si="3"/>
        <v>0</v>
      </c>
      <c r="AO40" s="49">
        <f t="shared" si="4"/>
        <v>0</v>
      </c>
      <c r="AT40" s="49">
        <f t="shared" si="5"/>
        <v>0</v>
      </c>
      <c r="AU40" s="49">
        <f t="shared" si="6"/>
        <v>0</v>
      </c>
      <c r="AV40" s="49">
        <f t="shared" si="7"/>
        <v>0</v>
      </c>
      <c r="AW40" s="49">
        <f t="shared" si="8"/>
        <v>0</v>
      </c>
      <c r="AX40" s="49">
        <f t="shared" si="16"/>
        <v>0</v>
      </c>
      <c r="BF40" s="49">
        <f t="shared" si="10"/>
        <v>0</v>
      </c>
      <c r="BG40" s="49">
        <f t="shared" si="11"/>
        <v>0</v>
      </c>
      <c r="BJ40" s="49">
        <f t="shared" si="12"/>
        <v>0</v>
      </c>
      <c r="BK40" s="49">
        <f t="shared" si="13"/>
        <v>0</v>
      </c>
      <c r="BL40" s="49">
        <f t="shared" si="14"/>
        <v>0</v>
      </c>
      <c r="BM40" s="49">
        <f t="shared" si="15"/>
        <v>0</v>
      </c>
      <c r="BS40">
        <v>20</v>
      </c>
      <c r="BT40">
        <v>0</v>
      </c>
      <c r="BU40">
        <v>0</v>
      </c>
      <c r="BX40">
        <v>20</v>
      </c>
      <c r="BY40">
        <v>0</v>
      </c>
      <c r="BZ40">
        <v>0</v>
      </c>
      <c r="CA40"/>
      <c r="CD40">
        <v>20</v>
      </c>
      <c r="CE40">
        <v>0</v>
      </c>
      <c r="CF40">
        <v>0</v>
      </c>
      <c r="CG40">
        <v>20</v>
      </c>
      <c r="CH40">
        <v>0</v>
      </c>
      <c r="CI40">
        <v>0</v>
      </c>
      <c r="CJ40">
        <v>20</v>
      </c>
      <c r="CK40">
        <v>0</v>
      </c>
      <c r="CL40">
        <v>0</v>
      </c>
      <c r="CM40">
        <v>20</v>
      </c>
      <c r="CN40">
        <v>0</v>
      </c>
      <c r="CO40">
        <v>0</v>
      </c>
    </row>
    <row r="41" spans="1:93" s="257" customFormat="1" ht="14" thickBot="1">
      <c r="A41" s="256">
        <v>36</v>
      </c>
      <c r="B41" s="139" t="s">
        <v>1053</v>
      </c>
      <c r="D41" s="257" t="s">
        <v>872</v>
      </c>
      <c r="F41" s="139" t="s">
        <v>1114</v>
      </c>
      <c r="G41" s="139" t="s">
        <v>1115</v>
      </c>
      <c r="H41" s="257">
        <v>5.5384615384615383</v>
      </c>
      <c r="I41" s="257">
        <v>5.5384615384615383</v>
      </c>
      <c r="L41" s="257">
        <v>4.384615384615385</v>
      </c>
      <c r="M41" s="257">
        <v>5.0769230769230766</v>
      </c>
      <c r="Q41" s="257">
        <f t="shared" si="0"/>
        <v>5.5384615384615383</v>
      </c>
      <c r="T41" s="257">
        <f t="shared" si="1"/>
        <v>4.7307692307692308</v>
      </c>
      <c r="AM41" s="261">
        <f t="shared" si="2"/>
        <v>0</v>
      </c>
      <c r="AN41" s="257">
        <f t="shared" si="3"/>
        <v>0</v>
      </c>
      <c r="AO41" s="257">
        <f t="shared" si="4"/>
        <v>0</v>
      </c>
      <c r="AT41" s="257">
        <f t="shared" si="5"/>
        <v>0</v>
      </c>
      <c r="AU41" s="257">
        <f t="shared" si="6"/>
        <v>0</v>
      </c>
      <c r="AV41" s="257">
        <f t="shared" si="7"/>
        <v>0</v>
      </c>
      <c r="AW41" s="257">
        <f t="shared" si="8"/>
        <v>0</v>
      </c>
      <c r="AX41" s="257">
        <f t="shared" si="16"/>
        <v>0</v>
      </c>
      <c r="BF41" s="257">
        <f t="shared" si="10"/>
        <v>0</v>
      </c>
      <c r="BG41" s="257">
        <f t="shared" si="11"/>
        <v>0</v>
      </c>
      <c r="BJ41" s="257">
        <f t="shared" si="12"/>
        <v>0</v>
      </c>
      <c r="BK41" s="257">
        <f t="shared" si="13"/>
        <v>0</v>
      </c>
      <c r="BL41" s="257">
        <f t="shared" si="14"/>
        <v>0</v>
      </c>
      <c r="BM41" s="257">
        <f t="shared" si="15"/>
        <v>0</v>
      </c>
      <c r="BS41" s="139">
        <v>20</v>
      </c>
      <c r="BT41" s="139">
        <v>0</v>
      </c>
      <c r="BU41" s="139">
        <v>0</v>
      </c>
      <c r="BX41" s="139">
        <v>20</v>
      </c>
      <c r="BY41" s="139">
        <v>0</v>
      </c>
      <c r="BZ41" s="139">
        <v>0</v>
      </c>
      <c r="CA41" s="139"/>
      <c r="CD41" s="139">
        <v>20</v>
      </c>
      <c r="CE41" s="139">
        <v>0</v>
      </c>
      <c r="CF41" s="139">
        <v>0</v>
      </c>
      <c r="CG41" s="139">
        <v>20</v>
      </c>
      <c r="CH41" s="139">
        <v>0</v>
      </c>
      <c r="CI41" s="139">
        <v>0</v>
      </c>
      <c r="CJ41" s="139">
        <v>20</v>
      </c>
      <c r="CK41" s="139">
        <v>0</v>
      </c>
      <c r="CL41" s="139">
        <v>0</v>
      </c>
      <c r="CM41" s="139">
        <v>20</v>
      </c>
      <c r="CN41" s="139">
        <v>0</v>
      </c>
      <c r="CO41" s="139">
        <v>0</v>
      </c>
    </row>
    <row r="42" spans="1:93" ht="14" thickTop="1">
      <c r="A42" s="244"/>
      <c r="H42" s="49">
        <f>AVERAGE(H6:H41)</f>
        <v>4.5893874643874657</v>
      </c>
      <c r="I42" s="49">
        <f>AVERAGE(I6:I41)</f>
        <v>4.5888532763532766</v>
      </c>
      <c r="L42" s="49">
        <f>AVERAGE(L6:L41)</f>
        <v>4.7350427350427351</v>
      </c>
      <c r="M42" s="49">
        <f>AVERAGE(M6:M41)</f>
        <v>4.9930555555555545</v>
      </c>
      <c r="Q42" s="57">
        <f>AVERAGE(Q6:Q41)</f>
        <v>4.5891203703703711</v>
      </c>
      <c r="T42" s="57">
        <f>AVERAGE(T6:T41)</f>
        <v>4.8640491452991457</v>
      </c>
      <c r="AM42" s="49">
        <f t="shared" ref="AM42:AO42" si="17">AVERAGE(AM6:AM41)</f>
        <v>2.5057045099792355E-2</v>
      </c>
      <c r="AN42" s="49">
        <f t="shared" si="17"/>
        <v>8.8211230358755926E-3</v>
      </c>
      <c r="AO42" s="49">
        <f t="shared" si="17"/>
        <v>1.6939084067833975E-2</v>
      </c>
      <c r="AT42" s="49">
        <f>AVERAGE(AT6:AT41)</f>
        <v>8.8211230358755926E-3</v>
      </c>
      <c r="AU42" s="49">
        <f>AVERAGE(AU6:AU41)</f>
        <v>0</v>
      </c>
      <c r="AV42" s="49">
        <f>AVERAGE(AV6:AV41)</f>
        <v>8.8211230358755926E-3</v>
      </c>
      <c r="AW42" s="49">
        <f>AVERAGE(AW6:AW41)</f>
        <v>8.8211230358755926E-3</v>
      </c>
      <c r="AX42" s="49">
        <f>AVERAGE(AX6:AX41)</f>
        <v>6.6158422769066949E-3</v>
      </c>
      <c r="BF42" s="49">
        <f t="shared" ref="BF42:BG42" si="18">AVERAGE(BF6:BF41)</f>
        <v>0.27777777777777779</v>
      </c>
      <c r="BG42" s="49">
        <f t="shared" si="18"/>
        <v>6.9444444444444448E-2</v>
      </c>
      <c r="BJ42" s="49">
        <f>AVERAGE(BJ6:BJ41)</f>
        <v>6.9444444444444448E-2</v>
      </c>
      <c r="BK42" s="49">
        <f>AVERAGE(BK6:BK41)</f>
        <v>0</v>
      </c>
      <c r="BL42" s="49">
        <f>AVERAGE(BL6:BL41)</f>
        <v>6.9444444444444448E-2</v>
      </c>
      <c r="BM42" s="49">
        <f>AVERAGE(BM6:BM41)</f>
        <v>6.9444444444444448E-2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workbookViewId="0">
      <selection activeCell="L11" sqref="L11"/>
    </sheetView>
  </sheetViews>
  <sheetFormatPr baseColWidth="10" defaultRowHeight="13" x14ac:dyDescent="0"/>
  <cols>
    <col min="1" max="13" width="10.7109375" style="57"/>
    <col min="14" max="14" width="2.42578125" style="57" customWidth="1"/>
    <col min="15" max="17" width="10.7109375" style="57"/>
    <col min="18" max="18" width="2.42578125" style="57" customWidth="1"/>
    <col min="19" max="22" width="10.7109375" style="57"/>
    <col min="23" max="23" width="2.140625" style="57" customWidth="1"/>
    <col min="24" max="25" width="10.7109375" style="57"/>
    <col min="26" max="26" width="6.85546875" style="57" customWidth="1"/>
    <col min="27" max="16384" width="10.7109375" style="57"/>
  </cols>
  <sheetData>
    <row r="1" spans="1:26">
      <c r="J1" s="417" t="s">
        <v>86</v>
      </c>
      <c r="K1" s="417"/>
      <c r="L1" s="417"/>
      <c r="M1" s="417"/>
      <c r="N1" s="417"/>
      <c r="O1" s="417"/>
      <c r="P1" s="417"/>
      <c r="Q1" s="51"/>
      <c r="R1" s="52"/>
      <c r="S1" s="417" t="s">
        <v>87</v>
      </c>
      <c r="T1" s="417"/>
      <c r="U1" s="417"/>
      <c r="V1" s="417"/>
      <c r="W1" s="417"/>
      <c r="X1" s="417"/>
      <c r="Y1" s="417"/>
    </row>
    <row r="2" spans="1:26" s="54" customFormat="1" ht="14" thickBot="1">
      <c r="J2" s="54" t="s">
        <v>80</v>
      </c>
      <c r="K2" s="54" t="s">
        <v>81</v>
      </c>
      <c r="L2" s="54" t="s">
        <v>82</v>
      </c>
      <c r="M2" s="54" t="s">
        <v>83</v>
      </c>
      <c r="O2" s="56" t="s">
        <v>84</v>
      </c>
      <c r="P2" s="56" t="s">
        <v>85</v>
      </c>
      <c r="Q2" s="56" t="s">
        <v>90</v>
      </c>
      <c r="R2" s="55"/>
      <c r="S2" s="54" t="s">
        <v>80</v>
      </c>
      <c r="T2" s="54" t="s">
        <v>81</v>
      </c>
      <c r="U2" s="54" t="s">
        <v>82</v>
      </c>
      <c r="V2" s="54" t="s">
        <v>83</v>
      </c>
      <c r="X2" s="56" t="s">
        <v>88</v>
      </c>
      <c r="Y2" s="56" t="s">
        <v>89</v>
      </c>
      <c r="Z2" s="58" t="s">
        <v>91</v>
      </c>
    </row>
    <row r="3" spans="1:26">
      <c r="A3" s="48">
        <v>1</v>
      </c>
      <c r="B3" s="48" t="s">
        <v>304</v>
      </c>
      <c r="C3" s="48" t="s">
        <v>92</v>
      </c>
      <c r="D3" s="48" t="s">
        <v>159</v>
      </c>
      <c r="E3" s="48" t="s">
        <v>160</v>
      </c>
      <c r="F3" s="48" t="s">
        <v>161</v>
      </c>
      <c r="G3" s="48" t="s">
        <v>159</v>
      </c>
      <c r="H3" s="48" t="s">
        <v>162</v>
      </c>
      <c r="I3" s="48" t="s">
        <v>513</v>
      </c>
      <c r="J3" s="49">
        <v>6.2727272727272716</v>
      </c>
      <c r="K3" s="49">
        <v>6.25</v>
      </c>
      <c r="L3" s="49">
        <v>3.25</v>
      </c>
      <c r="M3" s="49">
        <v>3</v>
      </c>
      <c r="O3" s="57">
        <v>6.2613636363636358</v>
      </c>
      <c r="P3" s="57">
        <v>3.125</v>
      </c>
      <c r="Q3" s="57">
        <f>O3-P3</f>
        <v>3.1363636363636358</v>
      </c>
      <c r="R3" s="53"/>
      <c r="S3" s="49">
        <v>6</v>
      </c>
      <c r="T3" s="49">
        <v>6.166666666666667</v>
      </c>
      <c r="U3" s="49">
        <v>3.6666666666666661</v>
      </c>
      <c r="V3" s="49">
        <v>3.4166666666666656</v>
      </c>
      <c r="X3" s="57">
        <v>6.0833333333333339</v>
      </c>
      <c r="Y3" s="57">
        <f>AVERAGE(U3:V3)</f>
        <v>3.5416666666666661</v>
      </c>
      <c r="Z3" s="57">
        <f>X3-Y3</f>
        <v>2.5416666666666679</v>
      </c>
    </row>
    <row r="4" spans="1:26">
      <c r="A4" s="50">
        <v>2</v>
      </c>
      <c r="B4" s="50" t="s">
        <v>391</v>
      </c>
      <c r="C4" s="50" t="s">
        <v>92</v>
      </c>
      <c r="D4" s="50" t="s">
        <v>67</v>
      </c>
      <c r="E4" s="50" t="s">
        <v>392</v>
      </c>
      <c r="F4" s="50" t="s">
        <v>393</v>
      </c>
      <c r="G4" s="50" t="s">
        <v>67</v>
      </c>
      <c r="H4" s="50" t="s">
        <v>163</v>
      </c>
      <c r="I4" s="50" t="s">
        <v>164</v>
      </c>
      <c r="J4" s="49">
        <v>6.5833333333333339</v>
      </c>
      <c r="K4" s="49">
        <v>6.5</v>
      </c>
      <c r="L4" s="49">
        <v>5.416666666666667</v>
      </c>
      <c r="M4" s="49">
        <v>3.9166666666666656</v>
      </c>
      <c r="O4" s="57">
        <v>6.541666666666667</v>
      </c>
      <c r="P4" s="57">
        <v>4.6666666666666661</v>
      </c>
      <c r="Q4" s="57">
        <f t="shared" ref="Q4:Q26" si="0">O4-P4</f>
        <v>1.8750000000000009</v>
      </c>
      <c r="R4" s="53"/>
      <c r="S4" s="49">
        <v>5.75</v>
      </c>
      <c r="T4" s="49">
        <v>6</v>
      </c>
      <c r="U4" s="49">
        <v>4.833333333333333</v>
      </c>
      <c r="V4" s="49">
        <v>5</v>
      </c>
      <c r="X4" s="57">
        <v>5.875</v>
      </c>
      <c r="Y4" s="57">
        <f t="shared" ref="Y4:Y26" si="1">AVERAGE(U4:V4)</f>
        <v>4.9166666666666661</v>
      </c>
      <c r="Z4" s="57">
        <f t="shared" ref="Z4:Z26" si="2">X4-Y4</f>
        <v>0.95833333333333393</v>
      </c>
    </row>
    <row r="5" spans="1:26">
      <c r="A5" s="50">
        <v>3</v>
      </c>
      <c r="B5" s="50" t="s">
        <v>374</v>
      </c>
      <c r="C5" s="50" t="s">
        <v>92</v>
      </c>
      <c r="D5" s="50" t="s">
        <v>574</v>
      </c>
      <c r="E5" s="50" t="s">
        <v>370</v>
      </c>
      <c r="F5" s="50" t="s">
        <v>165</v>
      </c>
      <c r="G5" s="50" t="s">
        <v>166</v>
      </c>
      <c r="H5" s="50" t="s">
        <v>167</v>
      </c>
      <c r="I5" s="50" t="s">
        <v>168</v>
      </c>
      <c r="J5" s="49">
        <v>6.5833333333333339</v>
      </c>
      <c r="K5" s="49">
        <v>5.916666666666667</v>
      </c>
      <c r="L5" s="49">
        <v>4.25</v>
      </c>
      <c r="M5" s="49">
        <v>4.666666666666667</v>
      </c>
      <c r="O5" s="57">
        <v>6.25</v>
      </c>
      <c r="P5" s="57">
        <v>4.4583333333333339</v>
      </c>
      <c r="Q5" s="57">
        <f t="shared" si="0"/>
        <v>1.7916666666666661</v>
      </c>
      <c r="R5" s="53"/>
      <c r="S5" s="49">
        <v>5.666666666666667</v>
      </c>
      <c r="T5" s="49">
        <v>5.916666666666667</v>
      </c>
      <c r="U5" s="49">
        <v>3.6666666666666661</v>
      </c>
      <c r="V5" s="49">
        <v>3.833333333333333</v>
      </c>
      <c r="X5" s="57">
        <v>5.791666666666667</v>
      </c>
      <c r="Y5" s="57">
        <f t="shared" si="1"/>
        <v>3.7499999999999996</v>
      </c>
      <c r="Z5" s="57">
        <f t="shared" si="2"/>
        <v>2.0416666666666674</v>
      </c>
    </row>
    <row r="6" spans="1:26">
      <c r="A6" s="48">
        <v>4</v>
      </c>
      <c r="B6" s="50" t="s">
        <v>169</v>
      </c>
      <c r="C6" s="50" t="s">
        <v>92</v>
      </c>
      <c r="D6" s="50" t="s">
        <v>170</v>
      </c>
      <c r="E6" s="50" t="s">
        <v>245</v>
      </c>
      <c r="F6" s="50" t="s">
        <v>242</v>
      </c>
      <c r="G6" s="50" t="s">
        <v>170</v>
      </c>
      <c r="H6" s="50" t="s">
        <v>171</v>
      </c>
      <c r="I6" s="50" t="s">
        <v>172</v>
      </c>
      <c r="J6" s="49">
        <v>6.5833333333333339</v>
      </c>
      <c r="K6" s="49">
        <v>6.666666666666667</v>
      </c>
      <c r="L6" s="49">
        <v>3.0833333333333335</v>
      </c>
      <c r="M6" s="49">
        <v>4.416666666666667</v>
      </c>
      <c r="O6" s="57">
        <v>6.625</v>
      </c>
      <c r="P6" s="57">
        <v>3.75</v>
      </c>
      <c r="Q6" s="57">
        <f t="shared" si="0"/>
        <v>2.875</v>
      </c>
      <c r="R6" s="53"/>
      <c r="S6" s="49">
        <v>6.166666666666667</v>
      </c>
      <c r="T6" s="49">
        <v>6.833333333333333</v>
      </c>
      <c r="U6" s="49">
        <v>4.416666666666667</v>
      </c>
      <c r="V6" s="49">
        <v>4.0833333333333339</v>
      </c>
      <c r="X6" s="57">
        <v>6.5</v>
      </c>
      <c r="Y6" s="57">
        <f t="shared" si="1"/>
        <v>4.25</v>
      </c>
      <c r="Z6" s="57">
        <f t="shared" si="2"/>
        <v>2.25</v>
      </c>
    </row>
    <row r="7" spans="1:26">
      <c r="A7" s="50">
        <v>5</v>
      </c>
      <c r="B7" s="50" t="s">
        <v>240</v>
      </c>
      <c r="C7" s="50" t="s">
        <v>173</v>
      </c>
      <c r="D7" s="50" t="s">
        <v>174</v>
      </c>
      <c r="E7" s="50" t="s">
        <v>175</v>
      </c>
      <c r="F7" s="50" t="s">
        <v>176</v>
      </c>
      <c r="G7" s="50" t="s">
        <v>177</v>
      </c>
      <c r="H7" s="50" t="s">
        <v>178</v>
      </c>
      <c r="I7" s="50" t="s">
        <v>179</v>
      </c>
      <c r="J7" s="49">
        <v>5.5833333333333339</v>
      </c>
      <c r="K7" s="49">
        <v>5.75</v>
      </c>
      <c r="L7" s="49">
        <v>5.25</v>
      </c>
      <c r="M7" s="49">
        <v>3.7272727272727275</v>
      </c>
      <c r="O7" s="57">
        <v>5.666666666666667</v>
      </c>
      <c r="P7" s="57">
        <v>4.4886363636363633</v>
      </c>
      <c r="Q7" s="57">
        <f t="shared" si="0"/>
        <v>1.1780303030303036</v>
      </c>
      <c r="R7" s="53"/>
      <c r="S7" s="49">
        <v>5.916666666666667</v>
      </c>
      <c r="T7" s="49">
        <v>5.416666666666667</v>
      </c>
      <c r="U7" s="49">
        <v>4.916666666666667</v>
      </c>
      <c r="V7" s="49">
        <v>5.666666666666667</v>
      </c>
      <c r="X7" s="57">
        <v>5.666666666666667</v>
      </c>
      <c r="Y7" s="57">
        <f t="shared" si="1"/>
        <v>5.291666666666667</v>
      </c>
      <c r="Z7" s="57">
        <f t="shared" si="2"/>
        <v>0.375</v>
      </c>
    </row>
    <row r="8" spans="1:26">
      <c r="A8" s="50">
        <v>6</v>
      </c>
      <c r="B8" s="50" t="s">
        <v>180</v>
      </c>
      <c r="C8" s="50" t="s">
        <v>173</v>
      </c>
      <c r="D8" s="50" t="s">
        <v>181</v>
      </c>
      <c r="E8" s="50" t="s">
        <v>182</v>
      </c>
      <c r="F8" s="50" t="s">
        <v>183</v>
      </c>
      <c r="G8" s="50" t="s">
        <v>184</v>
      </c>
      <c r="H8" s="50" t="s">
        <v>185</v>
      </c>
      <c r="I8" s="50" t="s">
        <v>186</v>
      </c>
      <c r="J8" s="49">
        <v>4.916666666666667</v>
      </c>
      <c r="K8" s="49">
        <v>5.416666666666667</v>
      </c>
      <c r="L8" s="49">
        <v>4.8181818181818166</v>
      </c>
      <c r="M8" s="49">
        <v>3.6666666666666661</v>
      </c>
      <c r="O8" s="57">
        <v>5.166666666666667</v>
      </c>
      <c r="P8" s="57">
        <v>4.2424242424242413</v>
      </c>
      <c r="Q8" s="57">
        <f t="shared" si="0"/>
        <v>0.92424242424242564</v>
      </c>
      <c r="R8" s="53"/>
      <c r="S8" s="49">
        <v>5.416666666666667</v>
      </c>
      <c r="T8" s="49">
        <v>5.1818181818181817</v>
      </c>
      <c r="U8" s="49">
        <v>3.6666666666666661</v>
      </c>
      <c r="V8" s="49">
        <v>3.4166666666666656</v>
      </c>
      <c r="X8" s="57">
        <v>5.2992424242424239</v>
      </c>
      <c r="Y8" s="57">
        <f t="shared" si="1"/>
        <v>3.5416666666666661</v>
      </c>
      <c r="Z8" s="57">
        <f t="shared" si="2"/>
        <v>1.7575757575757578</v>
      </c>
    </row>
    <row r="9" spans="1:26">
      <c r="A9" s="48">
        <v>7</v>
      </c>
      <c r="B9" s="50" t="s">
        <v>187</v>
      </c>
      <c r="C9" s="50" t="s">
        <v>173</v>
      </c>
      <c r="D9" s="50" t="s">
        <v>32</v>
      </c>
      <c r="E9" s="50" t="s">
        <v>33</v>
      </c>
      <c r="F9" s="50" t="s">
        <v>34</v>
      </c>
      <c r="G9" s="50" t="s">
        <v>32</v>
      </c>
      <c r="H9" s="50" t="s">
        <v>35</v>
      </c>
      <c r="I9" s="50" t="s">
        <v>36</v>
      </c>
      <c r="J9" s="49">
        <v>5.5833333333333339</v>
      </c>
      <c r="K9" s="49">
        <v>5.916666666666667</v>
      </c>
      <c r="L9" s="49">
        <v>3.4166666666666656</v>
      </c>
      <c r="M9" s="49">
        <v>4.5</v>
      </c>
      <c r="O9" s="57">
        <v>5.75</v>
      </c>
      <c r="P9" s="57">
        <v>3.958333333333333</v>
      </c>
      <c r="Q9" s="57">
        <f t="shared" si="0"/>
        <v>1.791666666666667</v>
      </c>
      <c r="R9" s="53"/>
      <c r="S9" s="49">
        <v>6.416666666666667</v>
      </c>
      <c r="T9" s="49">
        <v>5.5833333333333339</v>
      </c>
      <c r="U9" s="49">
        <v>3.9166666666666656</v>
      </c>
      <c r="V9" s="49">
        <v>3</v>
      </c>
      <c r="X9" s="57">
        <v>6</v>
      </c>
      <c r="Y9" s="57">
        <f t="shared" si="1"/>
        <v>3.458333333333333</v>
      </c>
      <c r="Z9" s="57">
        <f t="shared" si="2"/>
        <v>2.541666666666667</v>
      </c>
    </row>
    <row r="10" spans="1:26">
      <c r="A10" s="50">
        <v>8</v>
      </c>
      <c r="B10" s="50" t="s">
        <v>37</v>
      </c>
      <c r="C10" s="50" t="s">
        <v>92</v>
      </c>
      <c r="D10" s="50" t="s">
        <v>38</v>
      </c>
      <c r="E10" s="50" t="s">
        <v>39</v>
      </c>
      <c r="F10" s="50" t="s">
        <v>40</v>
      </c>
      <c r="G10" s="50" t="s">
        <v>41</v>
      </c>
      <c r="H10" s="50" t="s">
        <v>42</v>
      </c>
      <c r="I10" s="50" t="s">
        <v>43</v>
      </c>
      <c r="J10" s="49">
        <v>5.166666666666667</v>
      </c>
      <c r="K10" s="49">
        <v>5.333333333333333</v>
      </c>
      <c r="L10" s="49">
        <v>4.5</v>
      </c>
      <c r="M10" s="49">
        <v>4.166666666666667</v>
      </c>
      <c r="O10" s="57">
        <v>5.25</v>
      </c>
      <c r="P10" s="57">
        <v>4.3333333333333339</v>
      </c>
      <c r="Q10" s="57">
        <f t="shared" si="0"/>
        <v>0.91666666666666607</v>
      </c>
      <c r="R10" s="53"/>
      <c r="S10" s="49">
        <v>5.5833333333333339</v>
      </c>
      <c r="T10" s="49">
        <v>4.916666666666667</v>
      </c>
      <c r="U10" s="49">
        <v>4.333333333333333</v>
      </c>
      <c r="V10" s="49">
        <v>4.125</v>
      </c>
      <c r="X10" s="57">
        <v>5.25</v>
      </c>
      <c r="Y10" s="57">
        <f t="shared" si="1"/>
        <v>4.2291666666666661</v>
      </c>
      <c r="Z10" s="57">
        <f t="shared" si="2"/>
        <v>1.0208333333333339</v>
      </c>
    </row>
    <row r="11" spans="1:26">
      <c r="A11" s="50">
        <v>9</v>
      </c>
      <c r="B11" s="50" t="s">
        <v>73</v>
      </c>
      <c r="C11" s="50" t="s">
        <v>173</v>
      </c>
      <c r="D11" s="50" t="s">
        <v>44</v>
      </c>
      <c r="E11" s="50" t="s">
        <v>72</v>
      </c>
      <c r="F11" s="50" t="s">
        <v>45</v>
      </c>
      <c r="G11" s="50" t="s">
        <v>44</v>
      </c>
      <c r="H11" s="50" t="s">
        <v>46</v>
      </c>
      <c r="I11" s="50" t="s">
        <v>47</v>
      </c>
      <c r="J11" s="49">
        <v>6.416666666666667</v>
      </c>
      <c r="K11" s="49">
        <v>6.1818181818181817</v>
      </c>
      <c r="L11" s="49">
        <v>5.166666666666667</v>
      </c>
      <c r="M11" s="49">
        <v>4.5</v>
      </c>
      <c r="O11" s="57">
        <v>6.2992424242424239</v>
      </c>
      <c r="P11" s="57">
        <v>4.8333333333333339</v>
      </c>
      <c r="Q11" s="57">
        <f t="shared" si="0"/>
        <v>1.4659090909090899</v>
      </c>
      <c r="R11" s="53"/>
      <c r="S11" s="49">
        <v>5.916666666666667</v>
      </c>
      <c r="T11" s="49">
        <v>6.416666666666667</v>
      </c>
      <c r="U11" s="49">
        <v>4.916666666666667</v>
      </c>
      <c r="V11" s="49">
        <v>4.0833333333333339</v>
      </c>
      <c r="X11" s="57">
        <v>6.166666666666667</v>
      </c>
      <c r="Y11" s="57">
        <f t="shared" si="1"/>
        <v>4.5</v>
      </c>
      <c r="Z11" s="57">
        <f t="shared" si="2"/>
        <v>1.666666666666667</v>
      </c>
    </row>
    <row r="12" spans="1:26">
      <c r="A12" s="48">
        <v>10</v>
      </c>
      <c r="B12" s="50" t="s">
        <v>48</v>
      </c>
      <c r="C12" s="50" t="s">
        <v>92</v>
      </c>
      <c r="D12" s="50" t="s">
        <v>49</v>
      </c>
      <c r="E12" s="50" t="s">
        <v>50</v>
      </c>
      <c r="F12" s="50" t="s">
        <v>51</v>
      </c>
      <c r="G12" s="50" t="s">
        <v>52</v>
      </c>
      <c r="H12" s="50" t="s">
        <v>53</v>
      </c>
      <c r="I12" s="50" t="s">
        <v>54</v>
      </c>
      <c r="J12" s="49">
        <v>5.5833333333333339</v>
      </c>
      <c r="K12" s="49">
        <v>5.5833333333333339</v>
      </c>
      <c r="L12" s="49">
        <v>4.166666666666667</v>
      </c>
      <c r="M12" s="49">
        <v>5</v>
      </c>
      <c r="O12" s="57">
        <v>5.5833333333333339</v>
      </c>
      <c r="P12" s="57">
        <v>4.5833333333333339</v>
      </c>
      <c r="Q12" s="57">
        <f t="shared" si="0"/>
        <v>1</v>
      </c>
      <c r="R12" s="53"/>
      <c r="S12" s="49">
        <v>6</v>
      </c>
      <c r="T12" s="49">
        <v>5.5</v>
      </c>
      <c r="U12" s="49">
        <v>3.4166666666666656</v>
      </c>
      <c r="V12" s="49">
        <v>3.5833333333333335</v>
      </c>
      <c r="X12" s="57">
        <v>5.75</v>
      </c>
      <c r="Y12" s="57">
        <f t="shared" si="1"/>
        <v>3.4999999999999996</v>
      </c>
      <c r="Z12" s="57">
        <f t="shared" si="2"/>
        <v>2.2500000000000004</v>
      </c>
    </row>
    <row r="13" spans="1:26">
      <c r="A13" s="50">
        <v>11</v>
      </c>
      <c r="B13" s="50" t="s">
        <v>55</v>
      </c>
      <c r="C13" s="50" t="s">
        <v>92</v>
      </c>
      <c r="D13" s="50" t="s">
        <v>68</v>
      </c>
      <c r="E13" s="50" t="s">
        <v>246</v>
      </c>
      <c r="F13" s="50" t="s">
        <v>247</v>
      </c>
      <c r="G13" s="50" t="s">
        <v>68</v>
      </c>
      <c r="H13" s="50" t="s">
        <v>56</v>
      </c>
      <c r="I13" s="50" t="s">
        <v>57</v>
      </c>
      <c r="J13" s="49">
        <v>6.5833333333333339</v>
      </c>
      <c r="K13" s="49">
        <v>6.5</v>
      </c>
      <c r="L13" s="49">
        <v>4.5833333333333339</v>
      </c>
      <c r="M13" s="49">
        <v>5.333333333333333</v>
      </c>
      <c r="O13" s="57">
        <v>6.541666666666667</v>
      </c>
      <c r="P13" s="57">
        <v>4.9583333333333339</v>
      </c>
      <c r="Q13" s="57">
        <f t="shared" si="0"/>
        <v>1.583333333333333</v>
      </c>
      <c r="R13" s="53"/>
      <c r="S13" s="49">
        <v>6.5833333333333339</v>
      </c>
      <c r="T13" s="49">
        <v>6.5833333333333339</v>
      </c>
      <c r="U13" s="49">
        <v>5</v>
      </c>
      <c r="V13" s="49">
        <v>5.416666666666667</v>
      </c>
      <c r="X13" s="57">
        <v>6.5833333333333339</v>
      </c>
      <c r="Y13" s="57">
        <f t="shared" si="1"/>
        <v>5.2083333333333339</v>
      </c>
      <c r="Z13" s="57">
        <f t="shared" si="2"/>
        <v>1.375</v>
      </c>
    </row>
    <row r="14" spans="1:26">
      <c r="A14" s="50">
        <v>12</v>
      </c>
      <c r="B14" s="50" t="s">
        <v>340</v>
      </c>
      <c r="C14" s="50" t="s">
        <v>92</v>
      </c>
      <c r="D14" s="50" t="s">
        <v>94</v>
      </c>
      <c r="E14" s="50" t="s">
        <v>339</v>
      </c>
      <c r="F14" s="50" t="s">
        <v>95</v>
      </c>
      <c r="G14" s="50" t="s">
        <v>94</v>
      </c>
      <c r="H14" s="50" t="s">
        <v>376</v>
      </c>
      <c r="I14" s="50" t="s">
        <v>377</v>
      </c>
      <c r="J14" s="49">
        <v>6.166666666666667</v>
      </c>
      <c r="K14" s="49">
        <v>5.6363636363636376</v>
      </c>
      <c r="L14" s="49">
        <v>3.5</v>
      </c>
      <c r="M14" s="49">
        <v>5.0833333333333339</v>
      </c>
      <c r="O14" s="57">
        <v>5.9015151515151523</v>
      </c>
      <c r="P14" s="57">
        <v>4.291666666666667</v>
      </c>
      <c r="Q14" s="57">
        <f t="shared" si="0"/>
        <v>1.6098484848484853</v>
      </c>
      <c r="R14" s="53"/>
      <c r="S14" s="49">
        <v>6</v>
      </c>
      <c r="T14" s="49">
        <v>5.5833333333333339</v>
      </c>
      <c r="U14" s="49">
        <v>3.5833333333333335</v>
      </c>
      <c r="V14" s="49">
        <v>3</v>
      </c>
      <c r="X14" s="57">
        <v>5.791666666666667</v>
      </c>
      <c r="Y14" s="57">
        <f t="shared" si="1"/>
        <v>3.291666666666667</v>
      </c>
      <c r="Z14" s="57">
        <f t="shared" si="2"/>
        <v>2.5</v>
      </c>
    </row>
    <row r="15" spans="1:26">
      <c r="A15" s="48">
        <v>13</v>
      </c>
      <c r="B15" s="50" t="s">
        <v>378</v>
      </c>
      <c r="C15" s="50" t="s">
        <v>173</v>
      </c>
      <c r="D15" s="50" t="s">
        <v>197</v>
      </c>
      <c r="E15" s="50" t="s">
        <v>198</v>
      </c>
      <c r="F15" s="50" t="s">
        <v>199</v>
      </c>
      <c r="G15" s="50" t="s">
        <v>197</v>
      </c>
      <c r="H15" s="50" t="s">
        <v>200</v>
      </c>
      <c r="I15" s="50" t="s">
        <v>201</v>
      </c>
      <c r="J15" s="49">
        <v>5.666666666666667</v>
      </c>
      <c r="K15" s="49">
        <v>5.166666666666667</v>
      </c>
      <c r="L15" s="49">
        <v>3.833333333333333</v>
      </c>
      <c r="M15" s="49">
        <v>5.5</v>
      </c>
      <c r="O15" s="57">
        <v>5.416666666666667</v>
      </c>
      <c r="P15" s="57">
        <v>4.6666666666666661</v>
      </c>
      <c r="Q15" s="57">
        <f t="shared" si="0"/>
        <v>0.75000000000000089</v>
      </c>
      <c r="R15" s="53"/>
      <c r="S15" s="49">
        <v>6</v>
      </c>
      <c r="T15" s="49">
        <v>5.166666666666667</v>
      </c>
      <c r="U15" s="49">
        <v>3.5</v>
      </c>
      <c r="V15" s="49">
        <v>4.833333333333333</v>
      </c>
      <c r="X15" s="57">
        <v>5.5833333333333339</v>
      </c>
      <c r="Y15" s="57">
        <f t="shared" si="1"/>
        <v>4.1666666666666661</v>
      </c>
      <c r="Z15" s="57">
        <f t="shared" si="2"/>
        <v>1.4166666666666679</v>
      </c>
    </row>
    <row r="16" spans="1:26">
      <c r="A16" s="50">
        <v>14</v>
      </c>
      <c r="B16" s="50" t="s">
        <v>565</v>
      </c>
      <c r="C16" s="50" t="s">
        <v>92</v>
      </c>
      <c r="D16" s="50" t="s">
        <v>202</v>
      </c>
      <c r="E16" s="50" t="s">
        <v>203</v>
      </c>
      <c r="F16" s="50" t="s">
        <v>204</v>
      </c>
      <c r="G16" s="50" t="s">
        <v>202</v>
      </c>
      <c r="H16" s="50" t="s">
        <v>205</v>
      </c>
      <c r="I16" s="50" t="s">
        <v>353</v>
      </c>
      <c r="J16" s="49">
        <v>6.416666666666667</v>
      </c>
      <c r="K16" s="49">
        <v>5.916666666666667</v>
      </c>
      <c r="L16" s="49">
        <v>3.833333333333333</v>
      </c>
      <c r="M16" s="49">
        <v>3.6666666666666661</v>
      </c>
      <c r="O16" s="57">
        <v>6.166666666666667</v>
      </c>
      <c r="P16" s="57">
        <v>3.7499999999999996</v>
      </c>
      <c r="Q16" s="57">
        <f t="shared" si="0"/>
        <v>2.4166666666666674</v>
      </c>
      <c r="R16" s="53"/>
      <c r="S16" s="49">
        <v>6.5</v>
      </c>
      <c r="T16" s="49">
        <v>6.666666666666667</v>
      </c>
      <c r="U16" s="49">
        <v>3.6666666666666661</v>
      </c>
      <c r="V16" s="49">
        <v>3.0833333333333335</v>
      </c>
      <c r="X16" s="57">
        <v>6.5833333333333339</v>
      </c>
      <c r="Y16" s="57">
        <f t="shared" si="1"/>
        <v>3.375</v>
      </c>
      <c r="Z16" s="57">
        <f t="shared" si="2"/>
        <v>3.2083333333333339</v>
      </c>
    </row>
    <row r="17" spans="1:26">
      <c r="A17" s="50">
        <v>15</v>
      </c>
      <c r="B17" s="50" t="s">
        <v>206</v>
      </c>
      <c r="C17" s="50" t="s">
        <v>173</v>
      </c>
      <c r="D17" s="50" t="s">
        <v>207</v>
      </c>
      <c r="E17" s="50" t="s">
        <v>208</v>
      </c>
      <c r="F17" s="50" t="s">
        <v>209</v>
      </c>
      <c r="G17" s="50" t="s">
        <v>207</v>
      </c>
      <c r="H17" s="50" t="s">
        <v>210</v>
      </c>
      <c r="I17" s="50" t="s">
        <v>211</v>
      </c>
      <c r="J17" s="49">
        <v>4.5833333333333339</v>
      </c>
      <c r="K17" s="49">
        <v>4.333333333333333</v>
      </c>
      <c r="L17" s="49">
        <v>4.5833333333333339</v>
      </c>
      <c r="M17" s="49">
        <v>5.0833333333333339</v>
      </c>
      <c r="O17" s="57">
        <v>4.4583333333333339</v>
      </c>
      <c r="P17" s="57">
        <v>4.8333333333333339</v>
      </c>
      <c r="Q17" s="57">
        <f t="shared" si="0"/>
        <v>-0.375</v>
      </c>
      <c r="R17" s="53"/>
      <c r="S17" s="49">
        <v>5.25</v>
      </c>
      <c r="T17" s="49">
        <v>4.833333333333333</v>
      </c>
      <c r="U17" s="49">
        <v>3.333333333333333</v>
      </c>
      <c r="V17" s="49">
        <v>3.75</v>
      </c>
      <c r="X17" s="57">
        <v>5.0416666666666661</v>
      </c>
      <c r="Y17" s="57">
        <f t="shared" si="1"/>
        <v>3.5416666666666665</v>
      </c>
      <c r="Z17" s="57">
        <f t="shared" si="2"/>
        <v>1.4999999999999996</v>
      </c>
    </row>
    <row r="18" spans="1:26">
      <c r="A18" s="48">
        <v>16</v>
      </c>
      <c r="B18" s="50" t="s">
        <v>560</v>
      </c>
      <c r="C18" s="50" t="s">
        <v>173</v>
      </c>
      <c r="D18" s="50" t="s">
        <v>212</v>
      </c>
      <c r="E18" s="50" t="s">
        <v>213</v>
      </c>
      <c r="F18" s="50" t="s">
        <v>214</v>
      </c>
      <c r="G18" s="50" t="s">
        <v>215</v>
      </c>
      <c r="H18" s="50" t="s">
        <v>216</v>
      </c>
      <c r="I18" s="50" t="s">
        <v>217</v>
      </c>
      <c r="J18" s="49">
        <v>6.0833333333333339</v>
      </c>
      <c r="K18" s="49">
        <v>5.833333333333333</v>
      </c>
      <c r="L18" s="49">
        <v>4.333333333333333</v>
      </c>
      <c r="M18" s="49">
        <v>3.5833333333333335</v>
      </c>
      <c r="O18" s="57">
        <v>5.9583333333333339</v>
      </c>
      <c r="P18" s="57">
        <v>3.958333333333333</v>
      </c>
      <c r="Q18" s="57">
        <f t="shared" si="0"/>
        <v>2.0000000000000009</v>
      </c>
      <c r="R18" s="53"/>
      <c r="S18" s="49">
        <v>6.5</v>
      </c>
      <c r="T18" s="49">
        <v>5.833333333333333</v>
      </c>
      <c r="U18" s="49">
        <v>3.5</v>
      </c>
      <c r="V18" s="49">
        <v>3.75</v>
      </c>
      <c r="X18" s="57">
        <v>6.1666666666666661</v>
      </c>
      <c r="Y18" s="57">
        <f t="shared" si="1"/>
        <v>3.625</v>
      </c>
      <c r="Z18" s="57">
        <f t="shared" si="2"/>
        <v>2.5416666666666661</v>
      </c>
    </row>
    <row r="19" spans="1:26">
      <c r="A19" s="50">
        <v>17</v>
      </c>
      <c r="B19" s="50" t="s">
        <v>306</v>
      </c>
      <c r="C19" s="50" t="s">
        <v>92</v>
      </c>
      <c r="D19" s="50" t="s">
        <v>357</v>
      </c>
      <c r="E19" s="50" t="s">
        <v>218</v>
      </c>
      <c r="F19" s="50" t="s">
        <v>61</v>
      </c>
      <c r="G19" s="50" t="s">
        <v>357</v>
      </c>
      <c r="H19" s="50" t="s">
        <v>62</v>
      </c>
      <c r="I19" s="50" t="s">
        <v>63</v>
      </c>
      <c r="J19" s="49">
        <v>5.833333333333333</v>
      </c>
      <c r="K19" s="49">
        <v>5.833333333333333</v>
      </c>
      <c r="L19" s="49">
        <v>3.9166666666666656</v>
      </c>
      <c r="M19" s="49">
        <v>4</v>
      </c>
      <c r="O19" s="57">
        <v>5.833333333333333</v>
      </c>
      <c r="P19" s="57">
        <v>3.958333333333333</v>
      </c>
      <c r="Q19" s="57">
        <f t="shared" si="0"/>
        <v>1.875</v>
      </c>
      <c r="R19" s="53"/>
      <c r="S19" s="49">
        <v>6</v>
      </c>
      <c r="T19" s="49">
        <v>5.666666666666667</v>
      </c>
      <c r="U19" s="49">
        <v>1.833333333333333</v>
      </c>
      <c r="V19" s="49">
        <v>2.6666666666666661</v>
      </c>
      <c r="X19" s="57">
        <v>5.8333333333333339</v>
      </c>
      <c r="Y19" s="57">
        <f t="shared" si="1"/>
        <v>2.2499999999999996</v>
      </c>
      <c r="Z19" s="57">
        <f t="shared" si="2"/>
        <v>3.5833333333333344</v>
      </c>
    </row>
    <row r="20" spans="1:26">
      <c r="A20" s="50">
        <v>18</v>
      </c>
      <c r="B20" s="50" t="s">
        <v>298</v>
      </c>
      <c r="C20" s="50" t="s">
        <v>173</v>
      </c>
      <c r="D20" s="50" t="s">
        <v>284</v>
      </c>
      <c r="E20" s="50" t="s">
        <v>112</v>
      </c>
      <c r="F20" s="50" t="s">
        <v>113</v>
      </c>
      <c r="G20" s="50" t="s">
        <v>284</v>
      </c>
      <c r="H20" s="50" t="s">
        <v>255</v>
      </c>
      <c r="I20" s="50" t="s">
        <v>114</v>
      </c>
      <c r="J20" s="49">
        <v>5.833333333333333</v>
      </c>
      <c r="K20" s="49">
        <v>6.2727272727272716</v>
      </c>
      <c r="L20" s="49">
        <v>5.0833333333333339</v>
      </c>
      <c r="M20" s="49">
        <v>4.666666666666667</v>
      </c>
      <c r="O20" s="57">
        <v>6.0530303030303028</v>
      </c>
      <c r="P20" s="57">
        <v>4.875</v>
      </c>
      <c r="Q20" s="57">
        <f t="shared" si="0"/>
        <v>1.1780303030303028</v>
      </c>
      <c r="R20" s="53"/>
      <c r="S20" s="49">
        <v>5.75</v>
      </c>
      <c r="T20" s="49">
        <v>6</v>
      </c>
      <c r="U20" s="49">
        <v>4.0833333333333339</v>
      </c>
      <c r="V20" s="49">
        <v>4.25</v>
      </c>
      <c r="X20" s="57">
        <v>5.875</v>
      </c>
      <c r="Y20" s="57">
        <f t="shared" si="1"/>
        <v>4.166666666666667</v>
      </c>
      <c r="Z20" s="57">
        <f t="shared" si="2"/>
        <v>1.708333333333333</v>
      </c>
    </row>
    <row r="21" spans="1:26">
      <c r="A21" s="48">
        <v>19</v>
      </c>
      <c r="B21" s="50" t="s">
        <v>135</v>
      </c>
      <c r="C21" s="50" t="s">
        <v>173</v>
      </c>
      <c r="D21" s="50" t="s">
        <v>237</v>
      </c>
      <c r="E21" s="50" t="s">
        <v>140</v>
      </c>
      <c r="F21" s="50" t="s">
        <v>141</v>
      </c>
      <c r="G21" s="50" t="s">
        <v>237</v>
      </c>
      <c r="H21" s="50" t="s">
        <v>115</v>
      </c>
      <c r="I21" s="50" t="s">
        <v>236</v>
      </c>
      <c r="J21" s="49">
        <v>5.166666666666667</v>
      </c>
      <c r="K21" s="49">
        <v>5.333333333333333</v>
      </c>
      <c r="L21" s="49">
        <v>4.0833333333333339</v>
      </c>
      <c r="M21" s="49">
        <v>3</v>
      </c>
      <c r="O21" s="57">
        <v>5.25</v>
      </c>
      <c r="P21" s="57">
        <v>3.541666666666667</v>
      </c>
      <c r="Q21" s="57">
        <f t="shared" si="0"/>
        <v>1.708333333333333</v>
      </c>
      <c r="R21" s="53"/>
      <c r="S21" s="49">
        <v>4.5</v>
      </c>
      <c r="T21" s="49">
        <v>5.166666666666667</v>
      </c>
      <c r="U21" s="49">
        <v>3.6666666666666661</v>
      </c>
      <c r="V21" s="49">
        <v>3.875</v>
      </c>
      <c r="X21" s="57">
        <v>4.8333333333333339</v>
      </c>
      <c r="Y21" s="57">
        <f t="shared" si="1"/>
        <v>3.770833333333333</v>
      </c>
      <c r="Z21" s="57">
        <f t="shared" si="2"/>
        <v>1.0625000000000009</v>
      </c>
    </row>
    <row r="22" spans="1:26">
      <c r="A22" s="50">
        <v>20</v>
      </c>
      <c r="B22" s="50" t="s">
        <v>116</v>
      </c>
      <c r="C22" s="50" t="s">
        <v>173</v>
      </c>
      <c r="D22" s="50" t="s">
        <v>117</v>
      </c>
      <c r="E22" s="50" t="s">
        <v>118</v>
      </c>
      <c r="F22" s="50" t="s">
        <v>119</v>
      </c>
      <c r="G22" s="50" t="s">
        <v>120</v>
      </c>
      <c r="H22" s="50" t="s">
        <v>121</v>
      </c>
      <c r="I22" s="50" t="s">
        <v>122</v>
      </c>
      <c r="J22" s="49">
        <v>5.333333333333333</v>
      </c>
      <c r="K22" s="49">
        <v>5.75</v>
      </c>
      <c r="L22" s="49">
        <v>3.75</v>
      </c>
      <c r="M22" s="49">
        <v>4.75</v>
      </c>
      <c r="O22" s="57">
        <v>5.5416666666666661</v>
      </c>
      <c r="P22" s="57">
        <v>4.25</v>
      </c>
      <c r="Q22" s="57">
        <f t="shared" si="0"/>
        <v>1.2916666666666661</v>
      </c>
      <c r="R22" s="53"/>
      <c r="S22" s="49">
        <v>5.75</v>
      </c>
      <c r="T22" s="49">
        <v>6.5833333333333339</v>
      </c>
      <c r="U22" s="49">
        <v>3.6666666666666661</v>
      </c>
      <c r="V22" s="49">
        <v>3.9166666666666656</v>
      </c>
      <c r="X22" s="57">
        <v>6.166666666666667</v>
      </c>
      <c r="Y22" s="57">
        <f t="shared" si="1"/>
        <v>3.7916666666666661</v>
      </c>
      <c r="Z22" s="57">
        <f t="shared" si="2"/>
        <v>2.3750000000000009</v>
      </c>
    </row>
    <row r="23" spans="1:26">
      <c r="A23" s="50">
        <v>21</v>
      </c>
      <c r="B23" s="50" t="s">
        <v>123</v>
      </c>
      <c r="C23" s="50" t="s">
        <v>92</v>
      </c>
      <c r="D23" s="50" t="s">
        <v>381</v>
      </c>
      <c r="E23" s="50" t="s">
        <v>410</v>
      </c>
      <c r="F23" s="50" t="s">
        <v>70</v>
      </c>
      <c r="G23" s="50" t="s">
        <v>381</v>
      </c>
      <c r="H23" s="50" t="s">
        <v>124</v>
      </c>
      <c r="I23" s="50" t="s">
        <v>125</v>
      </c>
      <c r="J23" s="49">
        <v>5.833333333333333</v>
      </c>
      <c r="K23" s="49">
        <v>5.5</v>
      </c>
      <c r="L23" s="49">
        <v>4.25</v>
      </c>
      <c r="M23" s="49">
        <v>2.6666666666666661</v>
      </c>
      <c r="O23" s="57">
        <v>5.6666666666666661</v>
      </c>
      <c r="P23" s="57">
        <v>3.458333333333333</v>
      </c>
      <c r="Q23" s="57">
        <f t="shared" si="0"/>
        <v>2.208333333333333</v>
      </c>
      <c r="R23" s="53"/>
      <c r="S23" s="49">
        <v>6.5833333333333339</v>
      </c>
      <c r="T23" s="49">
        <v>6.0833333333333339</v>
      </c>
      <c r="U23" s="49">
        <v>2.833333333333333</v>
      </c>
      <c r="V23" s="49">
        <v>3.0833333333333335</v>
      </c>
      <c r="X23" s="57">
        <v>6.3333333333333339</v>
      </c>
      <c r="Y23" s="57">
        <f t="shared" si="1"/>
        <v>2.958333333333333</v>
      </c>
      <c r="Z23" s="57">
        <f t="shared" si="2"/>
        <v>3.3750000000000009</v>
      </c>
    </row>
    <row r="24" spans="1:26">
      <c r="A24" s="48">
        <v>22</v>
      </c>
      <c r="B24" s="50" t="s">
        <v>126</v>
      </c>
      <c r="C24" s="50" t="s">
        <v>173</v>
      </c>
      <c r="D24" s="50" t="s">
        <v>127</v>
      </c>
      <c r="E24" s="50" t="s">
        <v>300</v>
      </c>
      <c r="F24" s="50" t="s">
        <v>360</v>
      </c>
      <c r="G24" s="50" t="s">
        <v>128</v>
      </c>
      <c r="H24" s="50" t="s">
        <v>129</v>
      </c>
      <c r="I24" s="50" t="s">
        <v>130</v>
      </c>
      <c r="J24" s="49">
        <v>6.0833333333333339</v>
      </c>
      <c r="K24" s="49">
        <v>5.666666666666667</v>
      </c>
      <c r="L24" s="49">
        <v>3</v>
      </c>
      <c r="M24" s="49">
        <v>2.6666666666666661</v>
      </c>
      <c r="O24" s="57">
        <v>5.875</v>
      </c>
      <c r="P24" s="57">
        <v>2.833333333333333</v>
      </c>
      <c r="Q24" s="57">
        <f t="shared" si="0"/>
        <v>3.041666666666667</v>
      </c>
      <c r="R24" s="53"/>
      <c r="S24" s="49">
        <v>6.166666666666667</v>
      </c>
      <c r="T24" s="49">
        <v>5.833333333333333</v>
      </c>
      <c r="U24" s="49">
        <v>2.6666666666666661</v>
      </c>
      <c r="V24" s="49">
        <v>3.4166666666666656</v>
      </c>
      <c r="X24" s="57">
        <v>6</v>
      </c>
      <c r="Y24" s="57">
        <f t="shared" si="1"/>
        <v>3.0416666666666661</v>
      </c>
      <c r="Z24" s="57">
        <f t="shared" si="2"/>
        <v>2.9583333333333339</v>
      </c>
    </row>
    <row r="25" spans="1:26">
      <c r="A25" s="50">
        <v>23</v>
      </c>
      <c r="B25" s="50" t="s">
        <v>131</v>
      </c>
      <c r="C25" s="50" t="s">
        <v>173</v>
      </c>
      <c r="D25" s="50" t="s">
        <v>132</v>
      </c>
      <c r="E25" s="50" t="s">
        <v>4</v>
      </c>
      <c r="F25" s="50" t="s">
        <v>5</v>
      </c>
      <c r="G25" s="50" t="s">
        <v>132</v>
      </c>
      <c r="H25" s="50" t="s">
        <v>6</v>
      </c>
      <c r="I25" s="50" t="s">
        <v>7</v>
      </c>
      <c r="J25" s="49">
        <v>5.333333333333333</v>
      </c>
      <c r="K25" s="49">
        <v>6</v>
      </c>
      <c r="L25" s="49">
        <v>4.25</v>
      </c>
      <c r="M25" s="49">
        <v>3.5833333333333335</v>
      </c>
      <c r="O25" s="57">
        <v>5.6666666666666661</v>
      </c>
      <c r="P25" s="57">
        <v>3.916666666666667</v>
      </c>
      <c r="Q25" s="57">
        <f t="shared" si="0"/>
        <v>1.7499999999999991</v>
      </c>
      <c r="R25" s="53"/>
      <c r="S25" s="49">
        <v>5.333333333333333</v>
      </c>
      <c r="T25" s="49">
        <v>6</v>
      </c>
      <c r="U25" s="49">
        <v>2.833333333333333</v>
      </c>
      <c r="V25" s="49">
        <v>3.0833333333333335</v>
      </c>
      <c r="X25" s="57">
        <v>5.6666666666666661</v>
      </c>
      <c r="Y25" s="57">
        <f t="shared" si="1"/>
        <v>2.958333333333333</v>
      </c>
      <c r="Z25" s="57">
        <f t="shared" si="2"/>
        <v>2.708333333333333</v>
      </c>
    </row>
    <row r="26" spans="1:26" ht="14" thickBot="1">
      <c r="A26" s="59">
        <v>24</v>
      </c>
      <c r="B26" s="59" t="s">
        <v>8</v>
      </c>
      <c r="C26" s="59" t="s">
        <v>92</v>
      </c>
      <c r="D26" s="59" t="s">
        <v>438</v>
      </c>
      <c r="E26" s="59" t="s">
        <v>9</v>
      </c>
      <c r="F26" s="59" t="s">
        <v>10</v>
      </c>
      <c r="G26" s="59" t="s">
        <v>438</v>
      </c>
      <c r="H26" s="59" t="s">
        <v>11</v>
      </c>
      <c r="I26" s="59" t="s">
        <v>79</v>
      </c>
      <c r="J26" s="60">
        <v>6.416666666666667</v>
      </c>
      <c r="K26" s="60">
        <v>6.416666666666667</v>
      </c>
      <c r="L26" s="60">
        <v>4</v>
      </c>
      <c r="M26" s="60">
        <v>3.9166666666666656</v>
      </c>
      <c r="N26" s="54"/>
      <c r="O26" s="58">
        <v>6.416666666666667</v>
      </c>
      <c r="P26" s="58">
        <v>3.958333333333333</v>
      </c>
      <c r="Q26" s="58">
        <f t="shared" si="0"/>
        <v>2.4583333333333339</v>
      </c>
      <c r="R26" s="61"/>
      <c r="S26" s="60">
        <v>6.5833333333333339</v>
      </c>
      <c r="T26" s="60">
        <v>6.333333333333333</v>
      </c>
      <c r="U26" s="60">
        <v>3.9166666666666656</v>
      </c>
      <c r="V26" s="60">
        <v>3.6666666666666661</v>
      </c>
      <c r="W26" s="54"/>
      <c r="X26" s="58">
        <v>6.4583333333333339</v>
      </c>
      <c r="Y26" s="58">
        <f t="shared" si="1"/>
        <v>3.7916666666666661</v>
      </c>
      <c r="Z26" s="58">
        <f t="shared" si="2"/>
        <v>2.6666666666666679</v>
      </c>
    </row>
    <row r="28" spans="1:26">
      <c r="O28" s="57">
        <f>AVERAGE(O3:O26)</f>
        <v>5.8391729797979792</v>
      </c>
      <c r="P28" s="57">
        <f>AVERAGE(P3:P26)</f>
        <v>4.1537247474747465</v>
      </c>
      <c r="Q28" s="57">
        <f>AVERAGE(Q3:Q26)</f>
        <v>1.6854482323232325</v>
      </c>
      <c r="X28" s="57">
        <f>AVERAGE(X3:X26)</f>
        <v>5.8874684343434351</v>
      </c>
      <c r="Y28" s="57">
        <f>AVERAGE(Y3:Y26)</f>
        <v>3.7881944444444446</v>
      </c>
      <c r="Z28" s="57">
        <f>X28-Y28</f>
        <v>2.0992739898989905</v>
      </c>
    </row>
    <row r="30" spans="1:26">
      <c r="J30" s="44" t="s">
        <v>158</v>
      </c>
      <c r="K30" s="44"/>
      <c r="L30" s="44"/>
      <c r="M30" s="44"/>
      <c r="N30" s="44"/>
      <c r="O30" s="57">
        <f>AVERAGE(J3:M26)</f>
        <v>4.9964488636363615</v>
      </c>
      <c r="P30" s="44"/>
      <c r="Q30" s="44"/>
      <c r="R30" s="62"/>
      <c r="S30" s="44"/>
      <c r="T30" s="44"/>
      <c r="U30" s="44"/>
      <c r="V30" s="44"/>
      <c r="W30" s="44"/>
      <c r="X30" s="57">
        <f>AVERAGE(S3:V26)</f>
        <v>4.8378314393939386</v>
      </c>
    </row>
  </sheetData>
  <mergeCells count="2">
    <mergeCell ref="J1:P1"/>
    <mergeCell ref="S1:Y1"/>
  </mergeCells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COMBINED</vt:lpstr>
      <vt:lpstr>SR2.Cat-Coord</vt:lpstr>
      <vt:lpstr>SR2.Attrib-Assoc</vt:lpstr>
      <vt:lpstr>SR2.Attrib-Unrel</vt:lpstr>
      <vt:lpstr>S&amp;P4</vt:lpstr>
      <vt:lpstr>S&amp;P2, S&amp;P4 (LOC)</vt:lpstr>
      <vt:lpstr>S&amp;P1</vt:lpstr>
      <vt:lpstr>S&amp;P5</vt:lpstr>
      <vt:lpstr>SemInt v2-v1</vt:lpstr>
      <vt:lpstr>SemRel1</vt:lpstr>
      <vt:lpstr>SR 2 Att (PLUAS)</vt:lpstr>
      <vt:lpstr>SR 2 Cat (PLAUS)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Pearlmutter</dc:creator>
  <cp:lastModifiedBy>Darrell Penta</cp:lastModifiedBy>
  <cp:lastPrinted>2013-01-30T21:17:34Z</cp:lastPrinted>
  <dcterms:created xsi:type="dcterms:W3CDTF">2012-11-16T21:14:17Z</dcterms:created>
  <dcterms:modified xsi:type="dcterms:W3CDTF">2015-09-30T19:40:21Z</dcterms:modified>
</cp:coreProperties>
</file>