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3395" windowHeight="12525"/>
  </bookViews>
  <sheets>
    <sheet name="2012_Relatives" sheetId="1" r:id="rId1"/>
  </sheets>
  <calcPr calcId="145621"/>
</workbook>
</file>

<file path=xl/calcChain.xml><?xml version="1.0" encoding="utf-8"?>
<calcChain xmlns="http://schemas.openxmlformats.org/spreadsheetml/2006/main">
  <c r="C19" i="1" l="1"/>
  <c r="R36" i="1"/>
  <c r="S36" i="1"/>
  <c r="T36" i="1"/>
  <c r="U36" i="1"/>
  <c r="V36" i="1"/>
  <c r="W36" i="1"/>
  <c r="X36" i="1"/>
  <c r="Y36" i="1"/>
  <c r="Z36" i="1"/>
  <c r="AA36" i="1"/>
  <c r="Q36" i="1"/>
  <c r="C20" i="1"/>
  <c r="D20" i="1" s="1"/>
  <c r="E20" i="1" s="1"/>
  <c r="F20" i="1" s="1"/>
  <c r="G20" i="1" s="1"/>
  <c r="H20" i="1" s="1"/>
  <c r="I20" i="1" s="1"/>
  <c r="J20" i="1" s="1"/>
  <c r="K20" i="1" s="1"/>
  <c r="L20" i="1" s="1"/>
  <c r="M20" i="1" s="1"/>
  <c r="N20" i="1" s="1"/>
  <c r="C21" i="1"/>
  <c r="D21" i="1" s="1"/>
  <c r="E21" i="1" s="1"/>
  <c r="F21" i="1" s="1"/>
  <c r="G21" i="1" s="1"/>
  <c r="H21" i="1" s="1"/>
  <c r="I21" i="1" s="1"/>
  <c r="J21" i="1" s="1"/>
  <c r="K21" i="1" s="1"/>
  <c r="L21" i="1" s="1"/>
  <c r="M21" i="1" s="1"/>
  <c r="N21" i="1" s="1"/>
  <c r="C22" i="1"/>
  <c r="D22" i="1" s="1"/>
  <c r="E22" i="1" s="1"/>
  <c r="F22" i="1" s="1"/>
  <c r="G22" i="1" s="1"/>
  <c r="H22" i="1" s="1"/>
  <c r="I22" i="1" s="1"/>
  <c r="J22" i="1" s="1"/>
  <c r="K22" i="1" s="1"/>
  <c r="L22" i="1" s="1"/>
  <c r="M22" i="1" s="1"/>
  <c r="N22" i="1" s="1"/>
  <c r="C23" i="1"/>
  <c r="D23" i="1" s="1"/>
  <c r="E23" i="1" s="1"/>
  <c r="F23" i="1" s="1"/>
  <c r="G23" i="1" s="1"/>
  <c r="H23" i="1" s="1"/>
  <c r="I23" i="1" s="1"/>
  <c r="J23" i="1" s="1"/>
  <c r="K23" i="1" s="1"/>
  <c r="L23" i="1" s="1"/>
  <c r="M23" i="1" s="1"/>
  <c r="N23" i="1" s="1"/>
  <c r="C24" i="1"/>
  <c r="D24" i="1" s="1"/>
  <c r="E24" i="1" s="1"/>
  <c r="F24" i="1" s="1"/>
  <c r="G24" i="1" s="1"/>
  <c r="H24" i="1" s="1"/>
  <c r="I24" i="1" s="1"/>
  <c r="J24" i="1" s="1"/>
  <c r="K24" i="1" s="1"/>
  <c r="L24" i="1" s="1"/>
  <c r="M24" i="1" s="1"/>
  <c r="N24" i="1" s="1"/>
  <c r="C25" i="1"/>
  <c r="D25" i="1" s="1"/>
  <c r="E25" i="1" s="1"/>
  <c r="F25" i="1" s="1"/>
  <c r="G25" i="1" s="1"/>
  <c r="H25" i="1" s="1"/>
  <c r="I25" i="1" s="1"/>
  <c r="J25" i="1" s="1"/>
  <c r="K25" i="1" s="1"/>
  <c r="L25" i="1" s="1"/>
  <c r="M25" i="1" s="1"/>
  <c r="N25" i="1" s="1"/>
  <c r="C26" i="1"/>
  <c r="D26" i="1" s="1"/>
  <c r="E26" i="1" s="1"/>
  <c r="F26" i="1" s="1"/>
  <c r="G26" i="1" s="1"/>
  <c r="H26" i="1" s="1"/>
  <c r="I26" i="1" s="1"/>
  <c r="J26" i="1" s="1"/>
  <c r="K26" i="1" s="1"/>
  <c r="L26" i="1" s="1"/>
  <c r="M26" i="1" s="1"/>
  <c r="N26" i="1" s="1"/>
  <c r="C27" i="1"/>
  <c r="D27" i="1" s="1"/>
  <c r="E27" i="1" s="1"/>
  <c r="F27" i="1" s="1"/>
  <c r="G27" i="1" s="1"/>
  <c r="H27" i="1" s="1"/>
  <c r="I27" i="1" s="1"/>
  <c r="J27" i="1" s="1"/>
  <c r="K27" i="1" s="1"/>
  <c r="L27" i="1" s="1"/>
  <c r="M27" i="1" s="1"/>
  <c r="N27" i="1" s="1"/>
  <c r="C28" i="1"/>
  <c r="D28" i="1" s="1"/>
  <c r="E28" i="1" s="1"/>
  <c r="F28" i="1" s="1"/>
  <c r="G28" i="1" s="1"/>
  <c r="H28" i="1" s="1"/>
  <c r="I28" i="1" s="1"/>
  <c r="J28" i="1" s="1"/>
  <c r="K28" i="1" s="1"/>
  <c r="L28" i="1" s="1"/>
  <c r="M28" i="1" s="1"/>
  <c r="N28" i="1" s="1"/>
  <c r="C29" i="1"/>
  <c r="D29" i="1" s="1"/>
  <c r="E29" i="1" s="1"/>
  <c r="F29" i="1" s="1"/>
  <c r="G29" i="1" s="1"/>
  <c r="H29" i="1" s="1"/>
  <c r="I29" i="1" s="1"/>
  <c r="J29" i="1" s="1"/>
  <c r="K29" i="1" s="1"/>
  <c r="L29" i="1" s="1"/>
  <c r="M29" i="1" s="1"/>
  <c r="N29" i="1" s="1"/>
  <c r="C30" i="1"/>
  <c r="D30" i="1" s="1"/>
  <c r="E30" i="1" s="1"/>
  <c r="F30" i="1" s="1"/>
  <c r="G30" i="1" s="1"/>
  <c r="H30" i="1" s="1"/>
  <c r="I30" i="1" s="1"/>
  <c r="J30" i="1" s="1"/>
  <c r="K30" i="1" s="1"/>
  <c r="L30" i="1" s="1"/>
  <c r="M30" i="1" s="1"/>
  <c r="N30" i="1" s="1"/>
  <c r="C31" i="1"/>
  <c r="D31" i="1" s="1"/>
  <c r="E31" i="1" s="1"/>
  <c r="F31" i="1" s="1"/>
  <c r="G31" i="1" s="1"/>
  <c r="H31" i="1" s="1"/>
  <c r="I31" i="1" s="1"/>
  <c r="J31" i="1" s="1"/>
  <c r="K31" i="1" s="1"/>
  <c r="L31" i="1" s="1"/>
  <c r="M31" i="1" s="1"/>
  <c r="N31" i="1" s="1"/>
  <c r="C32" i="1"/>
  <c r="D32" i="1" s="1"/>
  <c r="E32" i="1" s="1"/>
  <c r="F32" i="1" s="1"/>
  <c r="G32" i="1" s="1"/>
  <c r="H32" i="1" s="1"/>
  <c r="I32" i="1" s="1"/>
  <c r="J32" i="1" s="1"/>
  <c r="K32" i="1" s="1"/>
  <c r="L32" i="1" s="1"/>
  <c r="M32" i="1" s="1"/>
  <c r="N32" i="1" s="1"/>
  <c r="C35" i="1" l="1"/>
  <c r="D19" i="1"/>
  <c r="E19" i="1" s="1"/>
  <c r="F19" i="1" s="1"/>
  <c r="G19" i="1" s="1"/>
  <c r="H19" i="1" s="1"/>
  <c r="I19" i="1" s="1"/>
  <c r="J19" i="1" s="1"/>
  <c r="K19" i="1" s="1"/>
  <c r="L19" i="1" s="1"/>
  <c r="M19" i="1" s="1"/>
  <c r="N19" i="1" s="1"/>
  <c r="P4" i="1"/>
  <c r="P3" i="1"/>
  <c r="P2" i="1"/>
  <c r="B33" i="1" l="1"/>
  <c r="I35" i="1"/>
  <c r="I36" i="1" s="1"/>
  <c r="P5" i="1"/>
  <c r="P6" i="1"/>
  <c r="P7" i="1"/>
  <c r="P8" i="1"/>
  <c r="P9" i="1"/>
  <c r="P10" i="1"/>
  <c r="P11" i="1"/>
  <c r="P12" i="1"/>
  <c r="P13" i="1"/>
  <c r="P14" i="1"/>
  <c r="P15" i="1"/>
  <c r="C36" i="1" l="1"/>
  <c r="D35" i="1"/>
  <c r="D36" i="1" s="1"/>
  <c r="M35" i="1"/>
  <c r="M36" i="1" s="1"/>
  <c r="G35" i="1"/>
  <c r="G36" i="1" s="1"/>
  <c r="K35" i="1"/>
  <c r="K36" i="1" s="1"/>
  <c r="F35" i="1"/>
  <c r="F36" i="1" s="1"/>
  <c r="N35" i="1"/>
  <c r="N36" i="1" s="1"/>
  <c r="AA35" i="1" s="1"/>
  <c r="L35" i="1"/>
  <c r="L36" i="1" s="1"/>
  <c r="Y35" i="1" s="1"/>
  <c r="H35" i="1"/>
  <c r="H36" i="1" s="1"/>
  <c r="J35" i="1"/>
  <c r="J36" i="1" s="1"/>
  <c r="W35" i="1" s="1"/>
  <c r="E35" i="1"/>
  <c r="E36" i="1" s="1"/>
  <c r="R35" i="1" l="1"/>
  <c r="U35" i="1"/>
  <c r="X35" i="1"/>
  <c r="Z35" i="1"/>
  <c r="Q35" i="1"/>
  <c r="S35" i="1"/>
  <c r="T35" i="1"/>
  <c r="V35" i="1"/>
</calcChain>
</file>

<file path=xl/comments1.xml><?xml version="1.0" encoding="utf-8"?>
<comments xmlns="http://schemas.openxmlformats.org/spreadsheetml/2006/main">
  <authors>
    <author>Matt Murtagh</author>
  </authors>
  <commentList>
    <comment ref="A1" authorId="0">
      <text>
        <r>
          <rPr>
            <b/>
            <sz val="9"/>
            <color indexed="81"/>
            <rFont val="Tahoma"/>
            <charset val="1"/>
          </rPr>
          <t>Matt Murtagh:</t>
        </r>
        <r>
          <rPr>
            <sz val="9"/>
            <color indexed="81"/>
            <rFont val="Tahoma"/>
            <charset val="1"/>
          </rPr>
          <t xml:space="preserve">
These are the relatives for each PIC category for each month. Relatives are the proportion of prices for a given month to the prices in the previous month.</t>
        </r>
      </text>
    </comment>
    <comment ref="O1" authorId="0">
      <text>
        <r>
          <rPr>
            <b/>
            <sz val="9"/>
            <color indexed="81"/>
            <rFont val="Tahoma"/>
            <charset val="1"/>
          </rPr>
          <t>Matt Murtagh:</t>
        </r>
        <r>
          <rPr>
            <sz val="9"/>
            <color indexed="81"/>
            <rFont val="Tahoma"/>
            <charset val="1"/>
          </rPr>
          <t xml:space="preserve">
These are the weights I have provided you with already, with the rounded versions beside them</t>
        </r>
      </text>
    </comment>
    <comment ref="B18" authorId="0">
      <text>
        <r>
          <rPr>
            <b/>
            <sz val="9"/>
            <color indexed="81"/>
            <rFont val="Tahoma"/>
            <charset val="1"/>
          </rPr>
          <t>Matt Murtagh:</t>
        </r>
        <r>
          <rPr>
            <sz val="9"/>
            <color indexed="81"/>
            <rFont val="Tahoma"/>
            <charset val="1"/>
          </rPr>
          <t xml:space="preserve">
These are the user inputted coins (weights)
</t>
        </r>
      </text>
    </comment>
    <comment ref="C18" authorId="0">
      <text>
        <r>
          <rPr>
            <b/>
            <sz val="9"/>
            <color indexed="81"/>
            <rFont val="Tahoma"/>
            <charset val="1"/>
          </rPr>
          <t>Matt Murtagh:</t>
        </r>
        <r>
          <rPr>
            <sz val="9"/>
            <color indexed="81"/>
            <rFont val="Tahoma"/>
            <charset val="1"/>
          </rPr>
          <t xml:space="preserve">
This is user expenditure. The first month is calculated by multiplying the weight (coins) by the corresponding relative for a given month above</t>
        </r>
      </text>
    </comment>
    <comment ref="D18" authorId="0">
      <text>
        <r>
          <rPr>
            <b/>
            <sz val="9"/>
            <color indexed="81"/>
            <rFont val="Tahoma"/>
            <charset val="1"/>
          </rPr>
          <t>Matt Murtagh:</t>
        </r>
        <r>
          <rPr>
            <sz val="9"/>
            <color indexed="81"/>
            <rFont val="Tahoma"/>
            <charset val="1"/>
          </rPr>
          <t xml:space="preserve">
For every month after, it is the previous month expenditure multiplied by the relative for the 
current month above</t>
        </r>
      </text>
    </comment>
    <comment ref="Q34" authorId="0">
      <text>
        <r>
          <rPr>
            <b/>
            <sz val="9"/>
            <color indexed="81"/>
            <rFont val="Tahoma"/>
            <charset val="1"/>
          </rPr>
          <t>Matt Murtagh:</t>
        </r>
        <r>
          <rPr>
            <sz val="9"/>
            <color indexed="81"/>
            <rFont val="Tahoma"/>
            <charset val="1"/>
          </rPr>
          <t xml:space="preserve">
This is the percentage change of the index for each month. So it's the current month index divided by the previous month index</t>
        </r>
      </text>
    </comment>
    <comment ref="C35" authorId="0">
      <text>
        <r>
          <rPr>
            <b/>
            <sz val="9"/>
            <color indexed="81"/>
            <rFont val="Tahoma"/>
            <charset val="1"/>
          </rPr>
          <t>Matt Murtagh:</t>
        </r>
        <r>
          <rPr>
            <sz val="9"/>
            <color indexed="81"/>
            <rFont val="Tahoma"/>
            <charset val="1"/>
          </rPr>
          <t xml:space="preserve">
This is the sum of all the expenditure in a gven month divided by the total coins</t>
        </r>
      </text>
    </comment>
    <comment ref="C36" authorId="0">
      <text>
        <r>
          <rPr>
            <b/>
            <sz val="9"/>
            <color indexed="81"/>
            <rFont val="Tahoma"/>
            <charset val="1"/>
          </rPr>
          <t>Matt Murtagh:</t>
        </r>
        <r>
          <rPr>
            <sz val="9"/>
            <color indexed="81"/>
            <rFont val="Tahoma"/>
            <charset val="1"/>
          </rPr>
          <t xml:space="preserve">
This is the above multiplied by 100 to give the index</t>
        </r>
      </text>
    </comment>
    <comment ref="C37" authorId="0">
      <text>
        <r>
          <rPr>
            <b/>
            <sz val="9"/>
            <color indexed="81"/>
            <rFont val="Tahoma"/>
            <charset val="1"/>
          </rPr>
          <t>Matt Murtagh:</t>
        </r>
        <r>
          <rPr>
            <sz val="9"/>
            <color indexed="81"/>
            <rFont val="Tahoma"/>
            <charset val="1"/>
          </rPr>
          <t xml:space="preserve">
This is the actual index. I got it from statbank.</t>
        </r>
      </text>
    </comment>
  </commentList>
</comments>
</file>

<file path=xl/sharedStrings.xml><?xml version="1.0" encoding="utf-8"?>
<sst xmlns="http://schemas.openxmlformats.org/spreadsheetml/2006/main" count="77" uniqueCount="37">
  <si>
    <t>Pic_Desc</t>
  </si>
  <si>
    <t>PIC</t>
  </si>
  <si>
    <t>_01-Jan-12</t>
  </si>
  <si>
    <t>_01-Feb-12</t>
  </si>
  <si>
    <t>_01-Mar-12</t>
  </si>
  <si>
    <t>_01-Apr-12</t>
  </si>
  <si>
    <t>_01-May-12</t>
  </si>
  <si>
    <t>_01-Jun-12</t>
  </si>
  <si>
    <t>_01-Jul-12</t>
  </si>
  <si>
    <t>_01-Aug-12</t>
  </si>
  <si>
    <t>_01-Sep-12</t>
  </si>
  <si>
    <t>_01-Oct-12</t>
  </si>
  <si>
    <t>_01-Nov-12</t>
  </si>
  <si>
    <t>_01-Dec-12</t>
  </si>
  <si>
    <t>Weight</t>
  </si>
  <si>
    <t>Food</t>
  </si>
  <si>
    <t>Alcohol</t>
  </si>
  <si>
    <t>Tobacco</t>
  </si>
  <si>
    <t>Clothing</t>
  </si>
  <si>
    <t>Rent</t>
  </si>
  <si>
    <t>Mortgage</t>
  </si>
  <si>
    <t>Housing</t>
  </si>
  <si>
    <t>Health</t>
  </si>
  <si>
    <t>Car</t>
  </si>
  <si>
    <t>Public Transport</t>
  </si>
  <si>
    <t>Telecommunications</t>
  </si>
  <si>
    <t>Recreation</t>
  </si>
  <si>
    <t>Education</t>
  </si>
  <si>
    <t>Other</t>
  </si>
  <si>
    <t>Coins</t>
  </si>
  <si>
    <t>Personal CPI</t>
  </si>
  <si>
    <t>Actual CPI</t>
  </si>
  <si>
    <t>Step 1: Multiply the relative for each category in January (yellow box) by the coins for each category (green box). What you have in the yellow box then is expenditure for the month in each category.</t>
  </si>
  <si>
    <t>Step 2: Multiply the relatives for each month after that (in orange box) by the expenditure of the month previous. This will then give you the expenditure for every other month (in grey box).</t>
  </si>
  <si>
    <t>Step 3: Sum all of the expenditure for each category for each month together (Yellow and grey box columns), and divide this by the sum of all the coins across all categories (all green box). This gives you what is in the purple box.</t>
  </si>
  <si>
    <t>Step 4: Multiply what is in the purple box by 100. This gives you the index (in the red box). Get the actual CPI index for the year from statbank for comparison (in light green box below).</t>
  </si>
  <si>
    <t>Step 5: Divide the index for each month by the index for the previous month. This will give you the percentage change in the index for each month. Do this for both the personal CPI (light blue) index and the Actual CPI index (light 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</si>
</sst>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yy"/>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
      <sz val="9"/>
      <color indexed="81"/>
      <name val="Tahoma"/>
      <charset val="1"/>
    </font>
    <font>
      <b/>
      <sz val="9"/>
      <color indexed="81"/>
      <name val="Tahoma"/>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7030A0"/>
        <bgColor indexed="64"/>
      </patternFill>
    </fill>
    <fill>
      <patternFill patternType="solid">
        <fgColor theme="6" tint="0.39997558519241921"/>
        <bgColor indexed="64"/>
      </patternFill>
    </fill>
    <fill>
      <patternFill patternType="solid">
        <fgColor theme="8"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B050"/>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17">
    <xf numFmtId="0" fontId="0" fillId="0" borderId="0" xfId="0"/>
    <xf numFmtId="0" fontId="0" fillId="0" borderId="0" xfId="0"/>
    <xf numFmtId="0" fontId="0" fillId="0" borderId="0" xfId="0"/>
    <xf numFmtId="0" fontId="0" fillId="33" borderId="0" xfId="0" applyFill="1"/>
    <xf numFmtId="0" fontId="0" fillId="34" borderId="0" xfId="0" applyFill="1"/>
    <xf numFmtId="0" fontId="0" fillId="36" borderId="0" xfId="0" applyFill="1"/>
    <xf numFmtId="0" fontId="0" fillId="37" borderId="0" xfId="0" applyFill="1"/>
    <xf numFmtId="0" fontId="0" fillId="37" borderId="10" xfId="0" applyFill="1" applyBorder="1"/>
    <xf numFmtId="0" fontId="17" fillId="38" borderId="0" xfId="0" applyFont="1" applyFill="1"/>
    <xf numFmtId="0" fontId="17" fillId="35" borderId="0" xfId="0" applyFont="1" applyFill="1"/>
    <xf numFmtId="0" fontId="0" fillId="39" borderId="0" xfId="0" applyFill="1"/>
    <xf numFmtId="0" fontId="0" fillId="40" borderId="0" xfId="0" applyFill="1"/>
    <xf numFmtId="0" fontId="0" fillId="0" borderId="0" xfId="0" applyAlignment="1">
      <alignment horizontal="left" vertical="top" wrapText="1"/>
    </xf>
    <xf numFmtId="0" fontId="0" fillId="0" borderId="0" xfId="0"/>
    <xf numFmtId="0" fontId="0" fillId="0" borderId="0" xfId="0"/>
    <xf numFmtId="164"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'2012_Relatives'!$B$36</c:f>
              <c:strCache>
                <c:ptCount val="1"/>
                <c:pt idx="0">
                  <c:v>Personal CPI</c:v>
                </c:pt>
              </c:strCache>
            </c:strRef>
          </c:tx>
          <c:marker>
            <c:symbol val="none"/>
          </c:marker>
          <c:val>
            <c:numRef>
              <c:f>'2012_Relatives'!$C$36:$N$36</c:f>
              <c:numCache>
                <c:formatCode>General</c:formatCode>
                <c:ptCount val="12"/>
                <c:pt idx="0">
                  <c:v>99.516122411426466</c:v>
                </c:pt>
                <c:pt idx="1">
                  <c:v>100.07840876724883</c:v>
                </c:pt>
                <c:pt idx="2">
                  <c:v>100.57199886603418</c:v>
                </c:pt>
                <c:pt idx="3">
                  <c:v>100.90011403118477</c:v>
                </c:pt>
                <c:pt idx="4">
                  <c:v>100.65205243978505</c:v>
                </c:pt>
                <c:pt idx="5">
                  <c:v>100.6945781979432</c:v>
                </c:pt>
                <c:pt idx="6">
                  <c:v>100.57311846038314</c:v>
                </c:pt>
                <c:pt idx="7">
                  <c:v>101.04903802492524</c:v>
                </c:pt>
                <c:pt idx="8">
                  <c:v>100.51930099401503</c:v>
                </c:pt>
                <c:pt idx="9">
                  <c:v>100.55086650331143</c:v>
                </c:pt>
                <c:pt idx="10">
                  <c:v>100.45816442095456</c:v>
                </c:pt>
                <c:pt idx="11">
                  <c:v>100.36728866244368</c:v>
                </c:pt>
              </c:numCache>
            </c:numRef>
          </c:val>
          <c:smooth val="0"/>
        </c:ser>
        <c:ser>
          <c:idx val="1"/>
          <c:order val="1"/>
          <c:tx>
            <c:strRef>
              <c:f>'2012_Relatives'!$B$37</c:f>
              <c:strCache>
                <c:ptCount val="1"/>
                <c:pt idx="0">
                  <c:v>Actual CPI</c:v>
                </c:pt>
              </c:strCache>
            </c:strRef>
          </c:tx>
          <c:marker>
            <c:symbol val="none"/>
          </c:marker>
          <c:val>
            <c:numRef>
              <c:f>'2012_Relatives'!$C$37:$N$37</c:f>
              <c:numCache>
                <c:formatCode>General</c:formatCode>
                <c:ptCount val="12"/>
                <c:pt idx="0">
                  <c:v>99.5</c:v>
                </c:pt>
                <c:pt idx="1">
                  <c:v>100.4</c:v>
                </c:pt>
                <c:pt idx="2">
                  <c:v>101.4</c:v>
                </c:pt>
                <c:pt idx="3">
                  <c:v>101.4</c:v>
                </c:pt>
                <c:pt idx="4">
                  <c:v>101.4</c:v>
                </c:pt>
                <c:pt idx="5">
                  <c:v>101.2</c:v>
                </c:pt>
                <c:pt idx="6">
                  <c:v>101.1</c:v>
                </c:pt>
                <c:pt idx="7">
                  <c:v>101.7</c:v>
                </c:pt>
                <c:pt idx="8">
                  <c:v>101.6</c:v>
                </c:pt>
                <c:pt idx="9">
                  <c:v>101.5</c:v>
                </c:pt>
                <c:pt idx="10">
                  <c:v>101.1</c:v>
                </c:pt>
                <c:pt idx="11">
                  <c:v>101.2</c:v>
                </c:pt>
              </c:numCache>
            </c:numRef>
          </c:val>
          <c:smooth val="0"/>
        </c:ser>
        <c:dLbls>
          <c:showLegendKey val="0"/>
          <c:showVal val="0"/>
          <c:showCatName val="0"/>
          <c:showSerName val="0"/>
          <c:showPercent val="0"/>
          <c:showBubbleSize val="0"/>
        </c:dLbls>
        <c:marker val="1"/>
        <c:smooth val="0"/>
        <c:axId val="179218304"/>
        <c:axId val="179219840"/>
      </c:lineChart>
      <c:catAx>
        <c:axId val="179218304"/>
        <c:scaling>
          <c:orientation val="minMax"/>
        </c:scaling>
        <c:delete val="0"/>
        <c:axPos val="b"/>
        <c:majorTickMark val="out"/>
        <c:minorTickMark val="none"/>
        <c:tickLblPos val="nextTo"/>
        <c:crossAx val="179219840"/>
        <c:crosses val="autoZero"/>
        <c:auto val="1"/>
        <c:lblAlgn val="ctr"/>
        <c:lblOffset val="100"/>
        <c:noMultiLvlLbl val="0"/>
      </c:catAx>
      <c:valAx>
        <c:axId val="179219840"/>
        <c:scaling>
          <c:orientation val="minMax"/>
          <c:max val="102"/>
          <c:min val="98"/>
        </c:scaling>
        <c:delete val="0"/>
        <c:axPos val="l"/>
        <c:majorGridlines/>
        <c:numFmt formatCode="General" sourceLinked="1"/>
        <c:majorTickMark val="out"/>
        <c:minorTickMark val="none"/>
        <c:tickLblPos val="nextTo"/>
        <c:crossAx val="179218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'2012_Relatives'!$O$35</c:f>
              <c:strCache>
                <c:ptCount val="1"/>
                <c:pt idx="0">
                  <c:v>Personal CPI</c:v>
                </c:pt>
              </c:strCache>
            </c:strRef>
          </c:tx>
          <c:marker>
            <c:symbol val="none"/>
          </c:marker>
          <c:cat>
            <c:strRef>
              <c:f>'2012_Relatives'!$P$34:$AA$34</c:f>
              <c:strCache>
                <c:ptCount val="12"/>
                <c:pt idx="0">
                  <c:v>_01-Jan-12</c:v>
                </c:pt>
                <c:pt idx="1">
                  <c:v>_01-Feb-12</c:v>
                </c:pt>
                <c:pt idx="2">
                  <c:v>_01-Mar-12</c:v>
                </c:pt>
                <c:pt idx="3">
                  <c:v>_01-Apr-12</c:v>
                </c:pt>
                <c:pt idx="4">
                  <c:v>_01-May-12</c:v>
                </c:pt>
                <c:pt idx="5">
                  <c:v>_01-Jun-12</c:v>
                </c:pt>
                <c:pt idx="6">
                  <c:v>_01-Jul-12</c:v>
                </c:pt>
                <c:pt idx="7">
                  <c:v>_01-Aug-12</c:v>
                </c:pt>
                <c:pt idx="8">
                  <c:v>_01-Sep-12</c:v>
                </c:pt>
                <c:pt idx="9">
                  <c:v>_01-Oct-12</c:v>
                </c:pt>
                <c:pt idx="10">
                  <c:v>_01-Nov-12</c:v>
                </c:pt>
                <c:pt idx="11">
                  <c:v>_01-Dec-12</c:v>
                </c:pt>
              </c:strCache>
            </c:strRef>
          </c:cat>
          <c:val>
            <c:numRef>
              <c:f>'2012_Relatives'!$P$35:$AA$35</c:f>
              <c:numCache>
                <c:formatCode>General</c:formatCode>
                <c:ptCount val="12"/>
                <c:pt idx="1">
                  <c:v>1.005650203627285</c:v>
                </c:pt>
                <c:pt idx="2">
                  <c:v>1.0049320338409184</c:v>
                </c:pt>
                <c:pt idx="3">
                  <c:v>1.0032624902443039</c:v>
                </c:pt>
                <c:pt idx="4">
                  <c:v>0.99754151327001428</c:v>
                </c:pt>
                <c:pt idx="5">
                  <c:v>1.0004225026427911</c:v>
                </c:pt>
                <c:pt idx="6">
                  <c:v>0.99879378076025804</c:v>
                </c:pt>
                <c:pt idx="7">
                  <c:v>1.004732075248612</c:v>
                </c:pt>
                <c:pt idx="8">
                  <c:v>0.99475762420638236</c:v>
                </c:pt>
                <c:pt idx="9">
                  <c:v>1.0003140243613342</c:v>
                </c:pt>
                <c:pt idx="10">
                  <c:v>0.99907805784693249</c:v>
                </c:pt>
                <c:pt idx="11">
                  <c:v>0.9990953870296686</c:v>
                </c:pt>
              </c:numCache>
            </c:numRef>
          </c:val>
          <c:smooth val="0"/>
        </c:ser>
        <c:ser>
          <c:idx val="1"/>
          <c:order val="1"/>
          <c:tx>
            <c:strRef>
              <c:f>'2012_Relatives'!$O$36</c:f>
              <c:strCache>
                <c:ptCount val="1"/>
                <c:pt idx="0">
                  <c:v>Actual CPI</c:v>
                </c:pt>
              </c:strCache>
            </c:strRef>
          </c:tx>
          <c:marker>
            <c:symbol val="none"/>
          </c:marker>
          <c:cat>
            <c:strRef>
              <c:f>'2012_Relatives'!$P$34:$AA$34</c:f>
              <c:strCache>
                <c:ptCount val="12"/>
                <c:pt idx="0">
                  <c:v>_01-Jan-12</c:v>
                </c:pt>
                <c:pt idx="1">
                  <c:v>_01-Feb-12</c:v>
                </c:pt>
                <c:pt idx="2">
                  <c:v>_01-Mar-12</c:v>
                </c:pt>
                <c:pt idx="3">
                  <c:v>_01-Apr-12</c:v>
                </c:pt>
                <c:pt idx="4">
                  <c:v>_01-May-12</c:v>
                </c:pt>
                <c:pt idx="5">
                  <c:v>_01-Jun-12</c:v>
                </c:pt>
                <c:pt idx="6">
                  <c:v>_01-Jul-12</c:v>
                </c:pt>
                <c:pt idx="7">
                  <c:v>_01-Aug-12</c:v>
                </c:pt>
                <c:pt idx="8">
                  <c:v>_01-Sep-12</c:v>
                </c:pt>
                <c:pt idx="9">
                  <c:v>_01-Oct-12</c:v>
                </c:pt>
                <c:pt idx="10">
                  <c:v>_01-Nov-12</c:v>
                </c:pt>
                <c:pt idx="11">
                  <c:v>_01-Dec-12</c:v>
                </c:pt>
              </c:strCache>
            </c:strRef>
          </c:cat>
          <c:val>
            <c:numRef>
              <c:f>'2012_Relatives'!$P$36:$AA$36</c:f>
              <c:numCache>
                <c:formatCode>General</c:formatCode>
                <c:ptCount val="12"/>
                <c:pt idx="1">
                  <c:v>1.0090452261306533</c:v>
                </c:pt>
                <c:pt idx="2">
                  <c:v>1.0099601593625498</c:v>
                </c:pt>
                <c:pt idx="3">
                  <c:v>1</c:v>
                </c:pt>
                <c:pt idx="4">
                  <c:v>1</c:v>
                </c:pt>
                <c:pt idx="5">
                  <c:v>0.99802761341222879</c:v>
                </c:pt>
                <c:pt idx="6">
                  <c:v>0.99901185770750978</c:v>
                </c:pt>
                <c:pt idx="7">
                  <c:v>1.0059347181008902</c:v>
                </c:pt>
                <c:pt idx="8">
                  <c:v>0.99901671583087504</c:v>
                </c:pt>
                <c:pt idx="9">
                  <c:v>0.99901574803149606</c:v>
                </c:pt>
                <c:pt idx="10">
                  <c:v>0.99605911330049257</c:v>
                </c:pt>
                <c:pt idx="11">
                  <c:v>1.0009891196834817</c:v>
                </c:pt>
              </c:numCache>
            </c:numRef>
          </c:val>
          <c:smooth val="0"/>
        </c:ser>
        <c:dLbls>
          <c:showLegendKey val="0"/>
          <c:showVal val="0"/>
          <c:showCatName val="0"/>
          <c:showSerName val="0"/>
          <c:showPercent val="0"/>
          <c:showBubbleSize val="0"/>
        </c:dLbls>
        <c:marker val="1"/>
        <c:smooth val="0"/>
        <c:axId val="57589760"/>
        <c:axId val="57591296"/>
      </c:lineChart>
      <c:catAx>
        <c:axId val="57589760"/>
        <c:scaling>
          <c:orientation val="minMax"/>
        </c:scaling>
        <c:delete val="0"/>
        <c:axPos val="b"/>
        <c:majorTickMark val="out"/>
        <c:minorTickMark val="none"/>
        <c:tickLblPos val="nextTo"/>
        <c:crossAx val="57591296"/>
        <c:crosses val="autoZero"/>
        <c:auto val="1"/>
        <c:lblAlgn val="ctr"/>
        <c:lblOffset val="100"/>
        <c:noMultiLvlLbl val="0"/>
      </c:catAx>
      <c:valAx>
        <c:axId val="57591296"/>
        <c:scaling>
          <c:orientation val="minMax"/>
        </c:scaling>
        <c:delete val="0"/>
        <c:axPos val="l"/>
        <c:majorGridlines/>
        <c:numFmt formatCode="General" sourceLinked="1"/>
        <c:majorTickMark val="out"/>
        <c:minorTickMark val="none"/>
        <c:tickLblPos val="nextTo"/>
        <c:crossAx val="57589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400050</xdr:colOff>
      <xdr:row>38</xdr:row>
      <xdr:rowOff>185737</xdr:rowOff>
    </xdr:from>
    <xdr:to>
      <xdr:col>8</xdr:col>
      <xdr:colOff>561976</xdr:colOff>
      <xdr:row>55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414618</xdr:colOff>
      <xdr:row>38</xdr:row>
      <xdr:rowOff>124383</xdr:rowOff>
    </xdr:from>
    <xdr:to>
      <xdr:col>24</xdr:col>
      <xdr:colOff>145676</xdr:colOff>
      <xdr:row>55</xdr:row>
      <xdr:rowOff>168088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6"/>
  <sheetViews>
    <sheetView tabSelected="1" zoomScale="85" zoomScaleNormal="85" workbookViewId="0">
      <selection activeCell="E13" sqref="E13"/>
    </sheetView>
  </sheetViews>
  <sheetFormatPr defaultRowHeight="15" x14ac:dyDescent="0.25"/>
  <cols>
    <col min="2" max="2" width="15.5703125" customWidth="1"/>
    <col min="3" max="3" width="18.140625" customWidth="1"/>
    <col min="5" max="5" width="22.28515625" customWidth="1"/>
    <col min="6" max="6" width="11.140625" customWidth="1"/>
    <col min="7" max="7" width="16.42578125" customWidth="1"/>
    <col min="14" max="14" width="14.7109375" customWidth="1"/>
  </cols>
  <sheetData>
    <row r="1" spans="1:25" x14ac:dyDescent="0.25">
      <c r="A1" t="s">
        <v>0</v>
      </c>
      <c r="B1" t="s">
        <v>1</v>
      </c>
      <c r="C1" s="15">
        <v>42736</v>
      </c>
      <c r="D1" s="15">
        <v>42767</v>
      </c>
      <c r="E1" s="15">
        <v>42795</v>
      </c>
      <c r="F1" s="15">
        <v>42826</v>
      </c>
      <c r="G1" s="15">
        <v>42856</v>
      </c>
      <c r="H1" s="15">
        <v>42887</v>
      </c>
      <c r="I1" s="15">
        <v>42917</v>
      </c>
      <c r="J1" s="15">
        <v>42948</v>
      </c>
      <c r="K1" s="15">
        <v>42979</v>
      </c>
      <c r="L1" s="15">
        <v>43009</v>
      </c>
      <c r="M1" s="15">
        <v>43040</v>
      </c>
      <c r="N1" s="15">
        <v>43070</v>
      </c>
      <c r="O1" t="s">
        <v>14</v>
      </c>
    </row>
    <row r="2" spans="1:25" ht="15" customHeight="1" x14ac:dyDescent="0.25">
      <c r="A2" t="s">
        <v>15</v>
      </c>
      <c r="B2">
        <v>1</v>
      </c>
      <c r="C2" s="16">
        <v>1.0025161967267868</v>
      </c>
      <c r="D2" s="16">
        <v>0.99471769374101537</v>
      </c>
      <c r="E2" s="16">
        <v>1.0025916719314354</v>
      </c>
      <c r="F2" s="16">
        <v>0.99883339808878002</v>
      </c>
      <c r="G2" s="16">
        <v>1.0035741065874815</v>
      </c>
      <c r="H2" s="16">
        <v>0.99704036956144382</v>
      </c>
      <c r="I2" s="16">
        <v>1.0024955524171435</v>
      </c>
      <c r="J2" s="16">
        <v>1.0023866262847703</v>
      </c>
      <c r="K2" s="16">
        <v>0.99566693726987998</v>
      </c>
      <c r="L2" s="16">
        <v>1.0028722632850782</v>
      </c>
      <c r="M2" s="16">
        <v>0.99823073173590204</v>
      </c>
      <c r="N2" s="16">
        <v>0.99725081804903681</v>
      </c>
      <c r="O2" s="13">
        <v>1148.14221</v>
      </c>
      <c r="P2">
        <f>ROUND((O2/10000)*100,0)</f>
        <v>11</v>
      </c>
      <c r="R2" s="12" t="s">
        <v>32</v>
      </c>
      <c r="S2" s="12"/>
      <c r="T2" s="12"/>
      <c r="U2" s="12"/>
      <c r="V2" s="12"/>
      <c r="W2" s="12"/>
      <c r="X2" s="12"/>
      <c r="Y2" s="12"/>
    </row>
    <row r="3" spans="1:25" x14ac:dyDescent="0.25">
      <c r="A3" t="s">
        <v>16</v>
      </c>
      <c r="B3">
        <v>2</v>
      </c>
      <c r="C3" s="16">
        <v>1.0099863983681912</v>
      </c>
      <c r="D3" s="16">
        <v>0.99640731579683328</v>
      </c>
      <c r="E3" s="16">
        <v>0.99858527237779116</v>
      </c>
      <c r="F3" s="16">
        <v>1.0019107950393522</v>
      </c>
      <c r="G3" s="16">
        <v>1.0080304920485865</v>
      </c>
      <c r="H3" s="16">
        <v>1.002539172087094</v>
      </c>
      <c r="I3" s="16">
        <v>1.0046627125755268</v>
      </c>
      <c r="J3" s="16">
        <v>0.9962736278264005</v>
      </c>
      <c r="K3" s="16">
        <v>1.0017967602043623</v>
      </c>
      <c r="L3" s="16">
        <v>1.0006625970964755</v>
      </c>
      <c r="M3" s="16">
        <v>0.99000420257123334</v>
      </c>
      <c r="N3" s="16">
        <v>0.99565729561604355</v>
      </c>
      <c r="O3" s="13">
        <v>901.58360000000005</v>
      </c>
      <c r="P3">
        <f>ROUND((O3/10000)*100,0)</f>
        <v>9</v>
      </c>
      <c r="R3" s="12"/>
      <c r="S3" s="12"/>
      <c r="T3" s="12"/>
      <c r="U3" s="12"/>
      <c r="V3" s="12"/>
      <c r="W3" s="12"/>
      <c r="X3" s="12"/>
      <c r="Y3" s="12"/>
    </row>
    <row r="4" spans="1:25" x14ac:dyDescent="0.25">
      <c r="A4" t="s">
        <v>17</v>
      </c>
      <c r="B4">
        <v>3</v>
      </c>
      <c r="C4" s="16">
        <v>1.000034963488041</v>
      </c>
      <c r="D4" s="16">
        <v>1.0006413575507735</v>
      </c>
      <c r="E4" s="16">
        <v>1.0006077355921601</v>
      </c>
      <c r="F4" s="16">
        <v>1.005077480620862</v>
      </c>
      <c r="G4" s="16">
        <v>1.0035000943406931</v>
      </c>
      <c r="H4" s="16">
        <v>1.0035733029289668</v>
      </c>
      <c r="I4" s="16">
        <v>1.0018400489405157</v>
      </c>
      <c r="J4" s="16">
        <v>1.0005216925794531</v>
      </c>
      <c r="K4" s="16">
        <v>0.99951815839569513</v>
      </c>
      <c r="L4" s="16">
        <v>1.0207276493864317</v>
      </c>
      <c r="M4" s="16">
        <v>1.0231436575827479</v>
      </c>
      <c r="N4" s="16">
        <v>1.0014322561151214</v>
      </c>
      <c r="O4" s="13">
        <v>290.5849</v>
      </c>
      <c r="P4">
        <f>ROUND((O4/10000)*100,0)</f>
        <v>3</v>
      </c>
      <c r="R4" s="12"/>
      <c r="S4" s="12"/>
      <c r="T4" s="12"/>
      <c r="U4" s="12"/>
      <c r="V4" s="12"/>
      <c r="W4" s="12"/>
      <c r="X4" s="12"/>
      <c r="Y4" s="12"/>
    </row>
    <row r="5" spans="1:25" x14ac:dyDescent="0.25">
      <c r="A5" t="s">
        <v>18</v>
      </c>
      <c r="B5">
        <v>4</v>
      </c>
      <c r="C5" s="16">
        <v>0.91037394503317148</v>
      </c>
      <c r="D5" s="16">
        <v>1.0630335122341716</v>
      </c>
      <c r="E5" s="16">
        <v>1.0188939919274584</v>
      </c>
      <c r="F5" s="16">
        <v>0.9935375257599437</v>
      </c>
      <c r="G5" s="16">
        <v>0.9996609562566886</v>
      </c>
      <c r="H5" s="16">
        <v>0.9722162482226504</v>
      </c>
      <c r="I5" s="16">
        <v>0.93281459380189669</v>
      </c>
      <c r="J5" s="16">
        <v>1.0611368299840995</v>
      </c>
      <c r="K5" s="16">
        <v>1.0309712405782603</v>
      </c>
      <c r="L5" s="16">
        <v>0.98823056328002634</v>
      </c>
      <c r="M5" s="16">
        <v>1.0198765520021471</v>
      </c>
      <c r="N5" s="16">
        <v>0.98101629202104967</v>
      </c>
      <c r="O5" s="13">
        <v>484.38033999999999</v>
      </c>
      <c r="P5">
        <f t="shared" ref="P5:P15" si="0">ROUND((O5/10000)*100,0)</f>
        <v>5</v>
      </c>
      <c r="R5" s="12" t="s">
        <v>33</v>
      </c>
      <c r="S5" s="12"/>
      <c r="T5" s="12"/>
      <c r="U5" s="12"/>
      <c r="V5" s="12"/>
      <c r="W5" s="12"/>
      <c r="X5" s="12"/>
      <c r="Y5" s="12"/>
    </row>
    <row r="6" spans="1:25" x14ac:dyDescent="0.25">
      <c r="A6" t="s">
        <v>19</v>
      </c>
      <c r="B6">
        <v>5</v>
      </c>
      <c r="C6" s="16">
        <v>1.0001469885670602</v>
      </c>
      <c r="D6" s="16">
        <v>1.0099928585551134</v>
      </c>
      <c r="E6" s="16">
        <v>0.99909267616945319</v>
      </c>
      <c r="F6" s="16">
        <v>1.0045221961176367</v>
      </c>
      <c r="G6" s="16">
        <v>1.0009494317310803</v>
      </c>
      <c r="H6" s="16">
        <v>1.0132840970142269</v>
      </c>
      <c r="I6" s="16">
        <v>1.0031272390326766</v>
      </c>
      <c r="J6" s="16">
        <v>1.0064731335655117</v>
      </c>
      <c r="K6" s="16">
        <v>1.0105783151218846</v>
      </c>
      <c r="L6" s="16">
        <v>1.0048246122609223</v>
      </c>
      <c r="M6" s="16">
        <v>0.99998444720878965</v>
      </c>
      <c r="N6" s="16">
        <v>1.0056804965501143</v>
      </c>
      <c r="O6" s="13">
        <v>533.49608000000001</v>
      </c>
      <c r="P6">
        <f t="shared" si="0"/>
        <v>5</v>
      </c>
      <c r="R6" s="12"/>
      <c r="S6" s="12"/>
      <c r="T6" s="12"/>
      <c r="U6" s="12"/>
      <c r="V6" s="12"/>
      <c r="W6" s="12"/>
      <c r="X6" s="12"/>
      <c r="Y6" s="12"/>
    </row>
    <row r="7" spans="1:25" x14ac:dyDescent="0.25">
      <c r="A7" t="s">
        <v>20</v>
      </c>
      <c r="B7">
        <v>6</v>
      </c>
      <c r="C7" s="16">
        <v>0.996892</v>
      </c>
      <c r="D7" s="16">
        <v>1.000683</v>
      </c>
      <c r="E7" s="16">
        <v>1.000772</v>
      </c>
      <c r="F7" s="16">
        <v>0.99712999999999996</v>
      </c>
      <c r="G7" s="16">
        <v>1.0010000000000001</v>
      </c>
      <c r="H7" s="16">
        <v>1.0011539999999999</v>
      </c>
      <c r="I7" s="16">
        <v>1.0014540000000001</v>
      </c>
      <c r="J7" s="16">
        <v>1.0016489999999998</v>
      </c>
      <c r="K7" s="16">
        <v>0.99819800000000014</v>
      </c>
      <c r="L7" s="16">
        <v>1.0023459999999997</v>
      </c>
      <c r="M7" s="16">
        <v>0.9870960000000002</v>
      </c>
      <c r="N7" s="16">
        <v>1.0026969999999999</v>
      </c>
      <c r="O7" s="13">
        <v>502.85478999999998</v>
      </c>
      <c r="P7">
        <f t="shared" si="0"/>
        <v>5</v>
      </c>
      <c r="R7" s="12"/>
      <c r="S7" s="12"/>
      <c r="T7" s="12"/>
      <c r="U7" s="12"/>
      <c r="V7" s="12"/>
      <c r="W7" s="12"/>
      <c r="X7" s="12"/>
      <c r="Y7" s="12"/>
    </row>
    <row r="8" spans="1:25" x14ac:dyDescent="0.25">
      <c r="A8" t="s">
        <v>21</v>
      </c>
      <c r="B8">
        <v>7</v>
      </c>
      <c r="C8" s="16">
        <v>0.9896496729421882</v>
      </c>
      <c r="D8" s="16">
        <v>1.0072585323672569</v>
      </c>
      <c r="E8" s="16">
        <v>1.0005905754961977</v>
      </c>
      <c r="F8" s="16">
        <v>0.99701573127596632</v>
      </c>
      <c r="G8" s="16">
        <v>0.99749863785776205</v>
      </c>
      <c r="H8" s="16">
        <v>0.99779868173045871</v>
      </c>
      <c r="I8" s="16">
        <v>0.99117019593760614</v>
      </c>
      <c r="J8" s="16">
        <v>1.0041244477076015</v>
      </c>
      <c r="K8" s="16">
        <v>1.000934629091478</v>
      </c>
      <c r="L8" s="16">
        <v>1.0053975167014029</v>
      </c>
      <c r="M8" s="16">
        <v>1.0090193763783084</v>
      </c>
      <c r="N8" s="16">
        <v>0.9988931322840704</v>
      </c>
      <c r="O8" s="13">
        <v>1057.2066500000001</v>
      </c>
      <c r="P8">
        <f t="shared" si="0"/>
        <v>11</v>
      </c>
      <c r="R8" s="12" t="s">
        <v>34</v>
      </c>
      <c r="S8" s="12"/>
      <c r="T8" s="12"/>
      <c r="U8" s="12"/>
      <c r="V8" s="12"/>
      <c r="W8" s="12"/>
      <c r="X8" s="12"/>
      <c r="Y8" s="12"/>
    </row>
    <row r="9" spans="1:25" x14ac:dyDescent="0.25">
      <c r="A9" t="s">
        <v>22</v>
      </c>
      <c r="B9">
        <v>8</v>
      </c>
      <c r="C9" s="16">
        <v>1.0014947566163677</v>
      </c>
      <c r="D9" s="16">
        <v>1.0164876187969243</v>
      </c>
      <c r="E9" s="16">
        <v>1.0023806773357073</v>
      </c>
      <c r="F9" s="16">
        <v>1.0068256412121444</v>
      </c>
      <c r="G9" s="16">
        <v>1.0117788258261382</v>
      </c>
      <c r="H9" s="16">
        <v>1.0002081716933386</v>
      </c>
      <c r="I9" s="16">
        <v>0.9994572328521486</v>
      </c>
      <c r="J9" s="16">
        <v>0.9929881588133036</v>
      </c>
      <c r="K9" s="16">
        <v>0.99928140901134399</v>
      </c>
      <c r="L9" s="16">
        <v>0.99863083568631994</v>
      </c>
      <c r="M9" s="16">
        <v>0.99673340810120603</v>
      </c>
      <c r="N9" s="16">
        <v>0.99908443248166678</v>
      </c>
      <c r="O9" s="13">
        <v>267.71728000000002</v>
      </c>
      <c r="P9">
        <f t="shared" si="0"/>
        <v>3</v>
      </c>
      <c r="R9" s="12"/>
      <c r="S9" s="12"/>
      <c r="T9" s="12"/>
      <c r="U9" s="12"/>
      <c r="V9" s="12"/>
      <c r="W9" s="12"/>
      <c r="X9" s="12"/>
      <c r="Y9" s="12"/>
    </row>
    <row r="10" spans="1:25" x14ac:dyDescent="0.25">
      <c r="A10" t="s">
        <v>23</v>
      </c>
      <c r="B10">
        <v>9</v>
      </c>
      <c r="C10" s="16">
        <v>1.0073134883461727</v>
      </c>
      <c r="D10" s="16">
        <v>1.0027337125686264</v>
      </c>
      <c r="E10" s="16">
        <v>1.0013674815956641</v>
      </c>
      <c r="F10" s="16">
        <v>1.003449918166949</v>
      </c>
      <c r="G10" s="16">
        <v>0.9890080678514015</v>
      </c>
      <c r="H10" s="16">
        <v>0.99666711645816586</v>
      </c>
      <c r="I10" s="16">
        <v>0.98683034961423</v>
      </c>
      <c r="J10" s="16">
        <v>1.0129545776436979</v>
      </c>
      <c r="K10" s="16">
        <v>0.99332884309768799</v>
      </c>
      <c r="L10" s="16">
        <v>0.99746889930581928</v>
      </c>
      <c r="M10" s="16">
        <v>1.0046332616761791</v>
      </c>
      <c r="N10" s="16">
        <v>0.99811034456683201</v>
      </c>
      <c r="O10" s="13">
        <v>1395.67454</v>
      </c>
      <c r="P10">
        <f t="shared" si="0"/>
        <v>14</v>
      </c>
      <c r="R10" s="12"/>
      <c r="S10" s="12"/>
      <c r="T10" s="12"/>
      <c r="U10" s="12"/>
      <c r="V10" s="12"/>
      <c r="W10" s="12"/>
      <c r="X10" s="12"/>
      <c r="Y10" s="12"/>
    </row>
    <row r="11" spans="1:25" ht="15" customHeight="1" x14ac:dyDescent="0.25">
      <c r="A11" t="s">
        <v>24</v>
      </c>
      <c r="B11">
        <v>10</v>
      </c>
      <c r="C11" s="16">
        <v>0.9696477290438601</v>
      </c>
      <c r="D11" s="16">
        <v>1.0362172591304268</v>
      </c>
      <c r="E11" s="16">
        <v>1.1088895716547862</v>
      </c>
      <c r="F11" s="16">
        <v>1.1066032034739763</v>
      </c>
      <c r="G11" s="16">
        <v>0.8489768663484184</v>
      </c>
      <c r="H11" s="16">
        <v>1.0448789289221401</v>
      </c>
      <c r="I11" s="16">
        <v>1.1655789124937019</v>
      </c>
      <c r="J11" s="16">
        <v>0.96273145416966177</v>
      </c>
      <c r="K11" s="16">
        <v>0.84628594437926163</v>
      </c>
      <c r="L11" s="16">
        <v>0.94542327862420883</v>
      </c>
      <c r="M11" s="16">
        <v>0.99196856546223344</v>
      </c>
      <c r="N11" s="16">
        <v>1.0583695805473856</v>
      </c>
      <c r="O11" s="13">
        <v>211.37558000000001</v>
      </c>
      <c r="P11">
        <f t="shared" si="0"/>
        <v>2</v>
      </c>
      <c r="R11" s="12" t="s">
        <v>35</v>
      </c>
      <c r="S11" s="12"/>
      <c r="T11" s="12"/>
      <c r="U11" s="12"/>
      <c r="V11" s="12"/>
      <c r="W11" s="12"/>
      <c r="X11" s="12"/>
      <c r="Y11" s="12"/>
    </row>
    <row r="12" spans="1:25" x14ac:dyDescent="0.25">
      <c r="A12" t="s">
        <v>25</v>
      </c>
      <c r="B12">
        <v>11</v>
      </c>
      <c r="C12" s="16">
        <v>1.0038386256400169</v>
      </c>
      <c r="D12" s="16">
        <v>1.0001508629278795</v>
      </c>
      <c r="E12" s="16">
        <v>0.99943994991950968</v>
      </c>
      <c r="F12" s="16">
        <v>1.0035002131278272</v>
      </c>
      <c r="G12" s="16">
        <v>1.0144819339786753</v>
      </c>
      <c r="H12" s="16">
        <v>1.0004944588348981</v>
      </c>
      <c r="I12" s="16">
        <v>0.99911614180245634</v>
      </c>
      <c r="J12" s="16">
        <v>1.0010214935679995</v>
      </c>
      <c r="K12" s="16">
        <v>0.97709586200448839</v>
      </c>
      <c r="L12" s="16">
        <v>1.0053905712384568</v>
      </c>
      <c r="M12" s="16">
        <v>0.99860329565786232</v>
      </c>
      <c r="N12" s="16">
        <v>0.9982165182711813</v>
      </c>
      <c r="O12" s="13">
        <v>313.34969000000001</v>
      </c>
      <c r="P12">
        <f t="shared" si="0"/>
        <v>3</v>
      </c>
      <c r="R12" s="12"/>
      <c r="S12" s="12"/>
      <c r="T12" s="12"/>
      <c r="U12" s="12"/>
      <c r="V12" s="12"/>
      <c r="W12" s="12"/>
      <c r="X12" s="12"/>
      <c r="Y12" s="12"/>
    </row>
    <row r="13" spans="1:25" x14ac:dyDescent="0.25">
      <c r="A13" t="s">
        <v>26</v>
      </c>
      <c r="B13">
        <v>12</v>
      </c>
      <c r="C13" s="16">
        <v>0.99036830874221482</v>
      </c>
      <c r="D13" s="16">
        <v>1.0081647444496644</v>
      </c>
      <c r="E13" s="16">
        <v>1.0154726960104743</v>
      </c>
      <c r="F13" s="16">
        <v>1.0078784526024314</v>
      </c>
      <c r="G13" s="16">
        <v>1.0164917978945796</v>
      </c>
      <c r="H13" s="16">
        <v>1.0113952740430054</v>
      </c>
      <c r="I13" s="16">
        <v>1.0112396569550555</v>
      </c>
      <c r="J13" s="16">
        <v>1.0048394921421722</v>
      </c>
      <c r="K13" s="16">
        <v>0.98392063592392676</v>
      </c>
      <c r="L13" s="16">
        <v>0.98336293102888628</v>
      </c>
      <c r="M13" s="16">
        <v>0.97800963858222933</v>
      </c>
      <c r="N13" s="16">
        <v>0.99666813117148911</v>
      </c>
      <c r="O13" s="13">
        <v>781.08082000000002</v>
      </c>
      <c r="P13">
        <f t="shared" si="0"/>
        <v>8</v>
      </c>
      <c r="R13" s="12"/>
      <c r="S13" s="12"/>
      <c r="T13" s="12"/>
      <c r="U13" s="12"/>
      <c r="V13" s="12"/>
      <c r="W13" s="12"/>
      <c r="X13" s="12"/>
      <c r="Y13" s="12"/>
    </row>
    <row r="14" spans="1:25" x14ac:dyDescent="0.25">
      <c r="A14" t="s">
        <v>27</v>
      </c>
      <c r="B14">
        <v>13</v>
      </c>
      <c r="C14" s="16">
        <v>1.0000580710549918</v>
      </c>
      <c r="D14" s="16">
        <v>1.0000052718382286</v>
      </c>
      <c r="E14" s="16">
        <v>1</v>
      </c>
      <c r="F14" s="16">
        <v>1.0003596418290794</v>
      </c>
      <c r="G14" s="16">
        <v>1</v>
      </c>
      <c r="H14" s="16">
        <v>1</v>
      </c>
      <c r="I14" s="16">
        <v>1.0002233624244674</v>
      </c>
      <c r="J14" s="16">
        <v>1</v>
      </c>
      <c r="K14" s="16">
        <v>1</v>
      </c>
      <c r="L14" s="16">
        <v>1.0139022292578954</v>
      </c>
      <c r="M14" s="16">
        <v>1.0010019816045987</v>
      </c>
      <c r="N14" s="16">
        <v>1</v>
      </c>
      <c r="O14">
        <v>1131.20885</v>
      </c>
      <c r="P14">
        <f t="shared" si="0"/>
        <v>11</v>
      </c>
      <c r="R14" s="12" t="s">
        <v>36</v>
      </c>
      <c r="S14" s="12"/>
      <c r="T14" s="12"/>
      <c r="U14" s="12"/>
      <c r="V14" s="12"/>
      <c r="W14" s="12"/>
      <c r="X14" s="12"/>
      <c r="Y14" s="12"/>
    </row>
    <row r="15" spans="1:25" x14ac:dyDescent="0.25">
      <c r="A15" t="s">
        <v>28</v>
      </c>
      <c r="B15">
        <v>14</v>
      </c>
      <c r="C15" s="16">
        <v>0.99939810080428515</v>
      </c>
      <c r="D15" s="16">
        <v>1.0008436333580495</v>
      </c>
      <c r="E15" s="16">
        <v>1.0011650841523922</v>
      </c>
      <c r="F15" s="16">
        <v>0.99788583570617029</v>
      </c>
      <c r="G15" s="16">
        <v>0.99622647844520784</v>
      </c>
      <c r="H15" s="16">
        <v>0.99840048848588059</v>
      </c>
      <c r="I15" s="16">
        <v>0.9924749427495384</v>
      </c>
      <c r="J15" s="16">
        <v>1.0018507239023022</v>
      </c>
      <c r="K15" s="16">
        <v>0.99814319460121481</v>
      </c>
      <c r="L15" s="16">
        <v>1.0016015771246971</v>
      </c>
      <c r="M15" s="16">
        <v>0.99533661382697913</v>
      </c>
      <c r="N15" s="16">
        <v>0.99836647316046301</v>
      </c>
      <c r="O15">
        <v>981.34466999999995</v>
      </c>
      <c r="P15">
        <f t="shared" si="0"/>
        <v>10</v>
      </c>
      <c r="R15" s="12"/>
      <c r="S15" s="12"/>
      <c r="T15" s="12"/>
      <c r="U15" s="12"/>
      <c r="V15" s="12"/>
      <c r="W15" s="12"/>
      <c r="X15" s="12"/>
      <c r="Y15" s="12"/>
    </row>
    <row r="16" spans="1:25" x14ac:dyDescent="0.25">
      <c r="C16" s="14"/>
      <c r="D16" s="14"/>
      <c r="E16" s="14"/>
      <c r="F16" s="14"/>
      <c r="G16" s="14"/>
      <c r="H16" s="14"/>
      <c r="I16" s="14"/>
      <c r="J16" s="14"/>
      <c r="K16" s="14"/>
      <c r="L16" s="14"/>
      <c r="M16" s="14"/>
      <c r="N16" s="14"/>
      <c r="R16" s="12"/>
      <c r="S16" s="12"/>
      <c r="T16" s="12"/>
      <c r="U16" s="12"/>
      <c r="V16" s="12"/>
      <c r="W16" s="12"/>
      <c r="X16" s="12"/>
      <c r="Y16" s="12"/>
    </row>
    <row r="17" spans="1:25" x14ac:dyDescent="0.25">
      <c r="R17" s="12"/>
      <c r="S17" s="12"/>
      <c r="T17" s="12"/>
      <c r="U17" s="12"/>
      <c r="V17" s="12"/>
      <c r="W17" s="12"/>
      <c r="X17" s="12"/>
      <c r="Y17" s="12"/>
    </row>
    <row r="18" spans="1:25" x14ac:dyDescent="0.25">
      <c r="B18" s="4" t="s">
        <v>29</v>
      </c>
      <c r="C18" s="3" t="s">
        <v>2</v>
      </c>
      <c r="D18" s="6" t="s">
        <v>3</v>
      </c>
      <c r="E18" s="6" t="s">
        <v>4</v>
      </c>
      <c r="F18" s="6" t="s">
        <v>5</v>
      </c>
      <c r="G18" s="6" t="s">
        <v>6</v>
      </c>
      <c r="H18" s="6" t="s">
        <v>7</v>
      </c>
      <c r="I18" s="6" t="s">
        <v>8</v>
      </c>
      <c r="J18" s="6" t="s">
        <v>9</v>
      </c>
      <c r="K18" s="6" t="s">
        <v>10</v>
      </c>
      <c r="L18" s="6" t="s">
        <v>11</v>
      </c>
      <c r="M18" s="6" t="s">
        <v>12</v>
      </c>
      <c r="N18" s="6" t="s">
        <v>13</v>
      </c>
      <c r="R18" s="12"/>
      <c r="S18" s="12"/>
      <c r="T18" s="12"/>
      <c r="U18" s="12"/>
      <c r="V18" s="12"/>
      <c r="W18" s="12"/>
      <c r="X18" s="12"/>
      <c r="Y18" s="12"/>
    </row>
    <row r="19" spans="1:25" x14ac:dyDescent="0.25">
      <c r="A19" t="s">
        <v>15</v>
      </c>
      <c r="B19" s="4">
        <v>11</v>
      </c>
      <c r="C19" s="3">
        <f t="shared" ref="C19:H19" si="1">B19*C2</f>
        <v>11.027678163994654</v>
      </c>
      <c r="D19" s="6">
        <f t="shared" si="1"/>
        <v>10.969426590606917</v>
      </c>
      <c r="E19" s="6">
        <f t="shared" si="1"/>
        <v>10.997855745605733</v>
      </c>
      <c r="F19" s="6">
        <f t="shared" si="1"/>
        <v>10.985025626073588</v>
      </c>
      <c r="G19" s="6">
        <f t="shared" si="1"/>
        <v>11.024287278527391</v>
      </c>
      <c r="H19" s="6">
        <f t="shared" si="1"/>
        <v>10.991659462334473</v>
      </c>
      <c r="I19" s="6">
        <f t="shared" ref="I19:N19" si="2">H19*I2</f>
        <v>11.019089724674121</v>
      </c>
      <c r="J19" s="6">
        <f>I19*J2</f>
        <v>11.04538817384527</v>
      </c>
      <c r="K19" s="6">
        <f>J19*K2</f>
        <v>10.997527814009473</v>
      </c>
      <c r="L19" s="6">
        <f t="shared" si="2"/>
        <v>11.029115609376278</v>
      </c>
      <c r="M19" s="6">
        <f t="shared" si="2"/>
        <v>11.009602145147541</v>
      </c>
      <c r="N19" s="6">
        <f t="shared" si="2"/>
        <v>10.979334745642817</v>
      </c>
      <c r="R19" s="12"/>
      <c r="S19" s="12"/>
      <c r="T19" s="12"/>
      <c r="U19" s="12"/>
      <c r="V19" s="12"/>
      <c r="W19" s="12"/>
      <c r="X19" s="12"/>
      <c r="Y19" s="12"/>
    </row>
    <row r="20" spans="1:25" x14ac:dyDescent="0.25">
      <c r="A20" t="s">
        <v>16</v>
      </c>
      <c r="B20" s="4">
        <v>9</v>
      </c>
      <c r="C20" s="3">
        <f t="shared" ref="C20:N32" si="3">B20*C3</f>
        <v>9.0898775853137206</v>
      </c>
      <c r="D20" s="6">
        <f t="shared" si="3"/>
        <v>9.0572205257042455</v>
      </c>
      <c r="E20" s="6">
        <f t="shared" si="3"/>
        <v>9.0444070256460947</v>
      </c>
      <c r="F20" s="6">
        <f t="shared" si="3"/>
        <v>9.0616890337245817</v>
      </c>
      <c r="G20" s="6">
        <f t="shared" si="3"/>
        <v>9.1344588554566712</v>
      </c>
      <c r="H20" s="6">
        <f t="shared" si="3"/>
        <v>9.1576528184131547</v>
      </c>
      <c r="I20" s="6">
        <f t="shared" si="3"/>
        <v>9.2003523213718772</v>
      </c>
      <c r="J20" s="6">
        <f t="shared" si="3"/>
        <v>9.1660683844942046</v>
      </c>
      <c r="K20" s="6">
        <f t="shared" si="3"/>
        <v>9.182537611397926</v>
      </c>
      <c r="L20" s="6">
        <f t="shared" si="3"/>
        <v>9.1886219341575153</v>
      </c>
      <c r="M20" s="6">
        <f t="shared" si="3"/>
        <v>9.0967743306541546</v>
      </c>
      <c r="N20" s="6">
        <f t="shared" si="3"/>
        <v>9.05726972888856</v>
      </c>
    </row>
    <row r="21" spans="1:25" x14ac:dyDescent="0.25">
      <c r="A21" t="s">
        <v>17</v>
      </c>
      <c r="B21" s="4">
        <v>3</v>
      </c>
      <c r="C21" s="3">
        <f t="shared" si="3"/>
        <v>3.0001048904641232</v>
      </c>
      <c r="D21" s="6">
        <f t="shared" si="3"/>
        <v>3.0020290303887349</v>
      </c>
      <c r="E21" s="6">
        <f t="shared" si="3"/>
        <v>3.0038534702791999</v>
      </c>
      <c r="F21" s="6">
        <f t="shared" si="3"/>
        <v>3.0191054780624516</v>
      </c>
      <c r="G21" s="6">
        <f t="shared" si="3"/>
        <v>3.0296726320601737</v>
      </c>
      <c r="H21" s="6">
        <f t="shared" si="3"/>
        <v>3.0404985701501248</v>
      </c>
      <c r="I21" s="6">
        <f t="shared" si="3"/>
        <v>3.0460932363227688</v>
      </c>
      <c r="J21" s="6">
        <f t="shared" si="3"/>
        <v>3.0476823605604806</v>
      </c>
      <c r="K21" s="6">
        <f t="shared" si="3"/>
        <v>3.0462138604024567</v>
      </c>
      <c r="L21" s="6">
        <f t="shared" si="3"/>
        <v>3.1093547132569674</v>
      </c>
      <c r="M21" s="6">
        <f t="shared" si="3"/>
        <v>3.1813165540438901</v>
      </c>
      <c r="N21" s="6">
        <f t="shared" si="3"/>
        <v>3.1858730141325564</v>
      </c>
    </row>
    <row r="22" spans="1:25" x14ac:dyDescent="0.25">
      <c r="A22" t="s">
        <v>18</v>
      </c>
      <c r="B22" s="4">
        <v>5</v>
      </c>
      <c r="C22" s="3">
        <f t="shared" si="3"/>
        <v>4.5518697251658571</v>
      </c>
      <c r="D22" s="6">
        <f t="shared" si="3"/>
        <v>4.8387900611754544</v>
      </c>
      <c r="E22" s="6">
        <f t="shared" si="3"/>
        <v>4.9302141215299695</v>
      </c>
      <c r="F22" s="6">
        <f t="shared" si="3"/>
        <v>4.89835273977162</v>
      </c>
      <c r="G22" s="6">
        <f t="shared" si="3"/>
        <v>4.8966919839226684</v>
      </c>
      <c r="H22" s="6">
        <f t="shared" si="3"/>
        <v>4.7606435093112234</v>
      </c>
      <c r="I22" s="6">
        <f t="shared" si="3"/>
        <v>4.4407977413737845</v>
      </c>
      <c r="J22" s="6">
        <f t="shared" si="3"/>
        <v>4.7122940378819269</v>
      </c>
      <c r="K22" s="6">
        <f t="shared" si="3"/>
        <v>4.85823963020467</v>
      </c>
      <c r="L22" s="6">
        <f t="shared" si="3"/>
        <v>4.8010608863065078</v>
      </c>
      <c r="M22" s="6">
        <f t="shared" si="3"/>
        <v>4.8964894226786537</v>
      </c>
      <c r="N22" s="6">
        <f t="shared" si="3"/>
        <v>4.803535897356503</v>
      </c>
    </row>
    <row r="23" spans="1:25" x14ac:dyDescent="0.25">
      <c r="A23" t="s">
        <v>19</v>
      </c>
      <c r="B23" s="4">
        <v>5</v>
      </c>
      <c r="C23" s="3">
        <f t="shared" si="3"/>
        <v>5.000734942835301</v>
      </c>
      <c r="D23" s="6">
        <f t="shared" si="3"/>
        <v>5.0507065797906678</v>
      </c>
      <c r="E23" s="6">
        <f t="shared" si="3"/>
        <v>5.0461239533497242</v>
      </c>
      <c r="F23" s="6">
        <f t="shared" si="3"/>
        <v>5.0689435155006759</v>
      </c>
      <c r="G23" s="6">
        <f t="shared" si="3"/>
        <v>5.0737561313173458</v>
      </c>
      <c r="H23" s="6">
        <f t="shared" si="3"/>
        <v>5.141156399992294</v>
      </c>
      <c r="I23" s="6">
        <f t="shared" si="3"/>
        <v>5.1572340249594451</v>
      </c>
      <c r="J23" s="6">
        <f t="shared" si="3"/>
        <v>5.1906174896316095</v>
      </c>
      <c r="K23" s="6">
        <f t="shared" si="3"/>
        <v>5.2455254771140982</v>
      </c>
      <c r="L23" s="6">
        <f t="shared" si="3"/>
        <v>5.2708331036459635</v>
      </c>
      <c r="M23" s="6">
        <f t="shared" si="3"/>
        <v>5.2707511274791976</v>
      </c>
      <c r="N23" s="6">
        <f t="shared" si="3"/>
        <v>5.3006916110753544</v>
      </c>
    </row>
    <row r="24" spans="1:25" x14ac:dyDescent="0.25">
      <c r="A24" t="s">
        <v>20</v>
      </c>
      <c r="B24" s="4">
        <v>5</v>
      </c>
      <c r="C24" s="3">
        <f t="shared" si="3"/>
        <v>4.9844600000000003</v>
      </c>
      <c r="D24" s="6">
        <f t="shared" si="3"/>
        <v>4.9878643861800001</v>
      </c>
      <c r="E24" s="6">
        <f t="shared" si="3"/>
        <v>4.9917150174861309</v>
      </c>
      <c r="F24" s="6">
        <f t="shared" si="3"/>
        <v>4.9773887953859459</v>
      </c>
      <c r="G24" s="6">
        <f t="shared" si="3"/>
        <v>4.9823661841813323</v>
      </c>
      <c r="H24" s="6">
        <f t="shared" si="3"/>
        <v>4.9881158347578767</v>
      </c>
      <c r="I24" s="6">
        <f t="shared" si="3"/>
        <v>4.9953685551816154</v>
      </c>
      <c r="J24" s="6">
        <f t="shared" si="3"/>
        <v>5.003605917929109</v>
      </c>
      <c r="K24" s="6">
        <f t="shared" si="3"/>
        <v>4.9945894200650018</v>
      </c>
      <c r="L24" s="6">
        <f t="shared" si="3"/>
        <v>5.006306726844473</v>
      </c>
      <c r="M24" s="6">
        <f t="shared" si="3"/>
        <v>4.9417053448412727</v>
      </c>
      <c r="N24" s="6">
        <f t="shared" si="3"/>
        <v>4.9550331241563095</v>
      </c>
    </row>
    <row r="25" spans="1:25" x14ac:dyDescent="0.25">
      <c r="A25" t="s">
        <v>21</v>
      </c>
      <c r="B25" s="4">
        <v>11</v>
      </c>
      <c r="C25" s="3">
        <f t="shared" si="3"/>
        <v>10.886146402364069</v>
      </c>
      <c r="D25" s="6">
        <f t="shared" si="3"/>
        <v>10.965163848380326</v>
      </c>
      <c r="E25" s="6">
        <f t="shared" si="3"/>
        <v>10.971639605460972</v>
      </c>
      <c r="F25" s="6">
        <f t="shared" si="3"/>
        <v>10.938897284535026</v>
      </c>
      <c r="G25" s="6">
        <f t="shared" si="3"/>
        <v>10.91153514098966</v>
      </c>
      <c r="H25" s="6">
        <f t="shared" si="3"/>
        <v>10.887515379335058</v>
      </c>
      <c r="I25" s="6">
        <f t="shared" si="3"/>
        <v>10.79138075180923</v>
      </c>
      <c r="J25" s="6">
        <f t="shared" si="3"/>
        <v>10.835889237412884</v>
      </c>
      <c r="K25" s="6">
        <f t="shared" si="3"/>
        <v>10.846016774726204</v>
      </c>
      <c r="L25" s="6">
        <f t="shared" si="3"/>
        <v>10.904558331411485</v>
      </c>
      <c r="M25" s="6">
        <f t="shared" si="3"/>
        <v>11.002910647241704</v>
      </c>
      <c r="N25" s="6">
        <f t="shared" si="3"/>
        <v>10.990731880665013</v>
      </c>
    </row>
    <row r="26" spans="1:25" x14ac:dyDescent="0.25">
      <c r="A26" t="s">
        <v>22</v>
      </c>
      <c r="B26" s="4">
        <v>3</v>
      </c>
      <c r="C26" s="3">
        <f t="shared" si="3"/>
        <v>3.0044842698491028</v>
      </c>
      <c r="D26" s="6">
        <f t="shared" si="3"/>
        <v>3.05402106117173</v>
      </c>
      <c r="E26" s="6">
        <f t="shared" si="3"/>
        <v>3.0612916998948343</v>
      </c>
      <c r="F26" s="6">
        <f t="shared" si="3"/>
        <v>3.0821869786840321</v>
      </c>
      <c r="G26" s="6">
        <f t="shared" si="3"/>
        <v>3.1184915222695424</v>
      </c>
      <c r="H26" s="6">
        <f t="shared" si="3"/>
        <v>3.1191407039303956</v>
      </c>
      <c r="I26" s="6">
        <f t="shared" si="3"/>
        <v>3.1174477368267759</v>
      </c>
      <c r="J26" s="6">
        <f t="shared" si="3"/>
        <v>3.0955886883883204</v>
      </c>
      <c r="K26" s="6">
        <f t="shared" si="3"/>
        <v>3.0933642262522589</v>
      </c>
      <c r="L26" s="6">
        <f t="shared" si="3"/>
        <v>3.0891289023444597</v>
      </c>
      <c r="M26" s="6">
        <f t="shared" si="3"/>
        <v>3.0790379788977309</v>
      </c>
      <c r="N26" s="6">
        <f t="shared" si="3"/>
        <v>3.0762189117365377</v>
      </c>
    </row>
    <row r="27" spans="1:25" x14ac:dyDescent="0.25">
      <c r="A27" t="s">
        <v>23</v>
      </c>
      <c r="B27" s="4">
        <v>14</v>
      </c>
      <c r="C27" s="3">
        <f t="shared" si="3"/>
        <v>14.102388836846419</v>
      </c>
      <c r="D27" s="6">
        <f t="shared" si="3"/>
        <v>14.140940714457363</v>
      </c>
      <c r="E27" s="6">
        <f t="shared" si="3"/>
        <v>14.160278190629761</v>
      </c>
      <c r="F27" s="6">
        <f t="shared" si="3"/>
        <v>14.209129991608666</v>
      </c>
      <c r="G27" s="6">
        <f t="shared" si="3"/>
        <v>14.052944198850287</v>
      </c>
      <c r="H27" s="6">
        <f t="shared" si="3"/>
        <v>14.006107372415626</v>
      </c>
      <c r="I27" s="6">
        <f t="shared" si="3"/>
        <v>13.821651835055356</v>
      </c>
      <c r="J27" s="6">
        <f t="shared" si="3"/>
        <v>14.000705496916741</v>
      </c>
      <c r="K27" s="6">
        <f t="shared" si="3"/>
        <v>13.907304593803747</v>
      </c>
      <c r="L27" s="6">
        <f t="shared" si="3"/>
        <v>13.872103805492188</v>
      </c>
      <c r="M27" s="6">
        <f t="shared" si="3"/>
        <v>13.936376892422153</v>
      </c>
      <c r="N27" s="6">
        <f t="shared" si="3"/>
        <v>13.910041942108711</v>
      </c>
    </row>
    <row r="28" spans="1:25" x14ac:dyDescent="0.25">
      <c r="A28" t="s">
        <v>24</v>
      </c>
      <c r="B28" s="4">
        <v>2</v>
      </c>
      <c r="C28" s="3">
        <f t="shared" si="3"/>
        <v>1.9392954580877202</v>
      </c>
      <c r="D28" s="7">
        <f t="shared" si="3"/>
        <v>2.0095314242237428</v>
      </c>
      <c r="E28" s="6">
        <f t="shared" si="3"/>
        <v>2.2283484402342983</v>
      </c>
      <c r="F28" s="6">
        <f t="shared" si="3"/>
        <v>2.465897522419513</v>
      </c>
      <c r="G28" s="6">
        <f t="shared" si="3"/>
        <v>2.0934899513200471</v>
      </c>
      <c r="H28" s="6">
        <f t="shared" si="3"/>
        <v>2.1874435380445538</v>
      </c>
      <c r="I28" s="6">
        <f t="shared" si="3"/>
        <v>2.5496380602153468</v>
      </c>
      <c r="J28" s="6">
        <f t="shared" si="3"/>
        <v>2.4546167573174364</v>
      </c>
      <c r="K28" s="6">
        <f t="shared" si="3"/>
        <v>2.0773076605555474</v>
      </c>
      <c r="L28" s="6">
        <f t="shared" si="3"/>
        <v>1.9639350191536107</v>
      </c>
      <c r="M28" s="6">
        <f t="shared" si="3"/>
        <v>1.9481618036108512</v>
      </c>
      <c r="N28" s="6">
        <f t="shared" si="3"/>
        <v>2.0618751909260546</v>
      </c>
    </row>
    <row r="29" spans="1:25" x14ac:dyDescent="0.25">
      <c r="A29" t="s">
        <v>25</v>
      </c>
      <c r="B29" s="4">
        <v>3</v>
      </c>
      <c r="C29" s="3">
        <f t="shared" si="3"/>
        <v>3.0115158769200505</v>
      </c>
      <c r="D29" s="6">
        <f t="shared" si="3"/>
        <v>3.0119702030225981</v>
      </c>
      <c r="E29" s="6">
        <f t="shared" si="3"/>
        <v>3.010283348867961</v>
      </c>
      <c r="F29" s="6">
        <f t="shared" si="3"/>
        <v>3.0208199821641482</v>
      </c>
      <c r="G29" s="6">
        <f t="shared" si="3"/>
        <v>3.0645672977073124</v>
      </c>
      <c r="H29" s="6">
        <f t="shared" si="3"/>
        <v>3.0660826000828036</v>
      </c>
      <c r="I29" s="6">
        <f t="shared" si="3"/>
        <v>3.0633726178423744</v>
      </c>
      <c r="J29" s="6">
        <f t="shared" si="3"/>
        <v>3.0665018332678864</v>
      </c>
      <c r="K29" s="6">
        <f t="shared" si="3"/>
        <v>2.9962662521152295</v>
      </c>
      <c r="L29" s="6">
        <f t="shared" si="3"/>
        <v>3.0124178387966403</v>
      </c>
      <c r="M29" s="6">
        <f t="shared" si="3"/>
        <v>3.0082103817208599</v>
      </c>
      <c r="N29" s="6">
        <f t="shared" si="3"/>
        <v>3.0028452934686181</v>
      </c>
    </row>
    <row r="30" spans="1:25" x14ac:dyDescent="0.25">
      <c r="A30" t="s">
        <v>26</v>
      </c>
      <c r="B30" s="4">
        <v>8</v>
      </c>
      <c r="C30" s="3">
        <f t="shared" si="3"/>
        <v>7.9229464699377186</v>
      </c>
      <c r="D30" s="6">
        <f t="shared" si="3"/>
        <v>7.9876353031531311</v>
      </c>
      <c r="E30" s="6">
        <f t="shared" si="3"/>
        <v>8.1112255560413526</v>
      </c>
      <c r="F30" s="6">
        <f t="shared" si="3"/>
        <v>8.1751294621322543</v>
      </c>
      <c r="G30" s="6">
        <f t="shared" si="3"/>
        <v>8.3099520449837616</v>
      </c>
      <c r="H30" s="6">
        <f t="shared" si="3"/>
        <v>8.404646225820585</v>
      </c>
      <c r="I30" s="6">
        <f t="shared" si="3"/>
        <v>8.4991115662274108</v>
      </c>
      <c r="J30" s="6">
        <f t="shared" si="3"/>
        <v>8.5402429498676131</v>
      </c>
      <c r="K30" s="6">
        <f t="shared" si="3"/>
        <v>8.4029212741785742</v>
      </c>
      <c r="L30" s="6">
        <f t="shared" si="3"/>
        <v>8.2631212933812268</v>
      </c>
      <c r="M30" s="6">
        <f t="shared" si="3"/>
        <v>8.0814122697008965</v>
      </c>
      <c r="N30" s="6">
        <f t="shared" si="3"/>
        <v>8.0544860640691347</v>
      </c>
    </row>
    <row r="31" spans="1:25" x14ac:dyDescent="0.25">
      <c r="A31" t="s">
        <v>27</v>
      </c>
      <c r="B31" s="4">
        <v>11</v>
      </c>
      <c r="C31" s="3">
        <f t="shared" si="3"/>
        <v>11.000638781604909</v>
      </c>
      <c r="D31" s="6">
        <f t="shared" si="3"/>
        <v>11.000696775192978</v>
      </c>
      <c r="E31" s="6">
        <f t="shared" si="3"/>
        <v>11.000696775192978</v>
      </c>
      <c r="F31" s="6">
        <f t="shared" si="3"/>
        <v>11.004653085902357</v>
      </c>
      <c r="G31" s="6">
        <f t="shared" si="3"/>
        <v>11.004653085902357</v>
      </c>
      <c r="H31" s="6">
        <f t="shared" si="3"/>
        <v>11.004653085902357</v>
      </c>
      <c r="I31" s="6">
        <f t="shared" si="3"/>
        <v>11.007111111896046</v>
      </c>
      <c r="J31" s="6">
        <f t="shared" si="3"/>
        <v>11.007111111896046</v>
      </c>
      <c r="K31" s="6">
        <f t="shared" si="3"/>
        <v>11.007111111896046</v>
      </c>
      <c r="L31" s="6">
        <f t="shared" si="3"/>
        <v>11.160134494040753</v>
      </c>
      <c r="M31" s="6">
        <f t="shared" si="3"/>
        <v>11.17131674350863</v>
      </c>
      <c r="N31" s="6">
        <f t="shared" si="3"/>
        <v>11.17131674350863</v>
      </c>
    </row>
    <row r="32" spans="1:25" x14ac:dyDescent="0.25">
      <c r="A32" t="s">
        <v>28</v>
      </c>
      <c r="B32" s="4">
        <v>10</v>
      </c>
      <c r="C32" s="3">
        <f t="shared" si="3"/>
        <v>9.9939810080428515</v>
      </c>
      <c r="D32" s="6">
        <f t="shared" si="3"/>
        <v>10.002412263800949</v>
      </c>
      <c r="E32" s="6">
        <f t="shared" si="3"/>
        <v>10.014065915815197</v>
      </c>
      <c r="F32" s="6">
        <f t="shared" si="3"/>
        <v>9.9928945352199232</v>
      </c>
      <c r="G32" s="6">
        <f t="shared" si="3"/>
        <v>9.9551861322965056</v>
      </c>
      <c r="H32" s="6">
        <f t="shared" si="3"/>
        <v>9.9392626974526959</v>
      </c>
      <c r="I32" s="6">
        <f t="shared" si="3"/>
        <v>9.8644691766269865</v>
      </c>
      <c r="J32" s="6">
        <f t="shared" si="3"/>
        <v>9.8827255855156935</v>
      </c>
      <c r="K32" s="6">
        <f t="shared" si="3"/>
        <v>9.8643752872937949</v>
      </c>
      <c r="L32" s="6">
        <f t="shared" si="3"/>
        <v>9.8801738451033518</v>
      </c>
      <c r="M32" s="6">
        <f t="shared" si="3"/>
        <v>9.8340987790070553</v>
      </c>
      <c r="N32" s="6">
        <f t="shared" si="3"/>
        <v>9.8180345147088897</v>
      </c>
    </row>
    <row r="33" spans="2:27" x14ac:dyDescent="0.25">
      <c r="B33">
        <f>SUM(B19:B32)</f>
        <v>100</v>
      </c>
    </row>
    <row r="34" spans="2:27" x14ac:dyDescent="0.25">
      <c r="C34" t="s">
        <v>2</v>
      </c>
      <c r="D34" t="s">
        <v>3</v>
      </c>
      <c r="E34" t="s">
        <v>4</v>
      </c>
      <c r="F34" t="s">
        <v>5</v>
      </c>
      <c r="G34" t="s">
        <v>6</v>
      </c>
      <c r="H34" t="s">
        <v>7</v>
      </c>
      <c r="I34" t="s">
        <v>8</v>
      </c>
      <c r="J34" t="s">
        <v>9</v>
      </c>
      <c r="K34" t="s">
        <v>10</v>
      </c>
      <c r="L34" t="s">
        <v>11</v>
      </c>
      <c r="M34" t="s">
        <v>12</v>
      </c>
      <c r="N34" t="s">
        <v>13</v>
      </c>
      <c r="P34" s="2" t="s">
        <v>2</v>
      </c>
      <c r="Q34" s="2" t="s">
        <v>3</v>
      </c>
      <c r="R34" s="2" t="s">
        <v>4</v>
      </c>
      <c r="S34" s="2" t="s">
        <v>5</v>
      </c>
      <c r="T34" s="2" t="s">
        <v>6</v>
      </c>
      <c r="U34" s="2" t="s">
        <v>7</v>
      </c>
      <c r="V34" s="2" t="s">
        <v>8</v>
      </c>
      <c r="W34" s="2" t="s">
        <v>9</v>
      </c>
      <c r="X34" s="2" t="s">
        <v>10</v>
      </c>
      <c r="Y34" s="2" t="s">
        <v>11</v>
      </c>
      <c r="Z34" s="2" t="s">
        <v>12</v>
      </c>
      <c r="AA34" s="2" t="s">
        <v>13</v>
      </c>
    </row>
    <row r="35" spans="2:27" x14ac:dyDescent="0.25">
      <c r="C35" s="8">
        <f>SUM(C19:C32)/SUM($B$19:$B$32)</f>
        <v>0.99516122411426466</v>
      </c>
      <c r="D35" s="8">
        <f t="shared" ref="D35:N35" si="4">SUM(D19:D32)/SUM($B$19:$B$32)</f>
        <v>1.0007840876724883</v>
      </c>
      <c r="E35" s="8">
        <f t="shared" si="4"/>
        <v>1.0057199886603418</v>
      </c>
      <c r="F35" s="8">
        <f t="shared" si="4"/>
        <v>1.0090011403118477</v>
      </c>
      <c r="G35" s="8">
        <f t="shared" si="4"/>
        <v>1.0065205243978506</v>
      </c>
      <c r="H35" s="8">
        <f t="shared" si="4"/>
        <v>1.0069457819794321</v>
      </c>
      <c r="I35" s="8">
        <f t="shared" si="4"/>
        <v>1.0057311846038315</v>
      </c>
      <c r="J35" s="8">
        <f t="shared" si="4"/>
        <v>1.0104903802492524</v>
      </c>
      <c r="K35" s="8">
        <f>SUM(K19:K32)/SUM($B$19:$B$32)</f>
        <v>1.0051930099401503</v>
      </c>
      <c r="L35" s="8">
        <f t="shared" si="4"/>
        <v>1.0055086650331142</v>
      </c>
      <c r="M35" s="8">
        <f t="shared" si="4"/>
        <v>1.0045816442095457</v>
      </c>
      <c r="N35" s="8">
        <f t="shared" si="4"/>
        <v>1.0036728866244369</v>
      </c>
      <c r="O35" s="11" t="s">
        <v>30</v>
      </c>
      <c r="P35" s="11"/>
      <c r="Q35" s="11">
        <f>(D36/C36)</f>
        <v>1.005650203627285</v>
      </c>
      <c r="R35" s="11">
        <f t="shared" ref="R35:AA36" si="5">E36/D36</f>
        <v>1.0049320338409184</v>
      </c>
      <c r="S35" s="11">
        <f t="shared" si="5"/>
        <v>1.0032624902443039</v>
      </c>
      <c r="T35" s="11">
        <f t="shared" si="5"/>
        <v>0.99754151327001428</v>
      </c>
      <c r="U35" s="11">
        <f t="shared" si="5"/>
        <v>1.0004225026427911</v>
      </c>
      <c r="V35" s="11">
        <f t="shared" si="5"/>
        <v>0.99879378076025804</v>
      </c>
      <c r="W35" s="11">
        <f t="shared" si="5"/>
        <v>1.004732075248612</v>
      </c>
      <c r="X35" s="11">
        <f t="shared" si="5"/>
        <v>0.99475762420638236</v>
      </c>
      <c r="Y35" s="11">
        <f t="shared" si="5"/>
        <v>1.0003140243613342</v>
      </c>
      <c r="Z35" s="11">
        <f t="shared" si="5"/>
        <v>0.99907805784693249</v>
      </c>
      <c r="AA35" s="11">
        <f t="shared" si="5"/>
        <v>0.9990953870296686</v>
      </c>
    </row>
    <row r="36" spans="2:27" x14ac:dyDescent="0.25">
      <c r="B36" t="s">
        <v>30</v>
      </c>
      <c r="C36" s="9">
        <f>C35*100</f>
        <v>99.516122411426466</v>
      </c>
      <c r="D36" s="9">
        <f t="shared" ref="D36:N36" si="6">D35*100</f>
        <v>100.07840876724883</v>
      </c>
      <c r="E36" s="9">
        <f t="shared" si="6"/>
        <v>100.57199886603418</v>
      </c>
      <c r="F36" s="9">
        <f t="shared" si="6"/>
        <v>100.90011403118477</v>
      </c>
      <c r="G36" s="9">
        <f t="shared" si="6"/>
        <v>100.65205243978505</v>
      </c>
      <c r="H36" s="9">
        <f t="shared" si="6"/>
        <v>100.6945781979432</v>
      </c>
      <c r="I36" s="9">
        <f t="shared" si="6"/>
        <v>100.57311846038314</v>
      </c>
      <c r="J36" s="9">
        <f t="shared" si="6"/>
        <v>101.04903802492524</v>
      </c>
      <c r="K36" s="9">
        <f t="shared" si="6"/>
        <v>100.51930099401503</v>
      </c>
      <c r="L36" s="9">
        <f t="shared" si="6"/>
        <v>100.55086650331143</v>
      </c>
      <c r="M36" s="9">
        <f t="shared" si="6"/>
        <v>100.45816442095456</v>
      </c>
      <c r="N36" s="9">
        <f t="shared" si="6"/>
        <v>100.36728866244368</v>
      </c>
      <c r="O36" s="5" t="s">
        <v>31</v>
      </c>
      <c r="P36" s="5"/>
      <c r="Q36" s="5">
        <f>D37/C37</f>
        <v>1.0090452261306533</v>
      </c>
      <c r="R36" s="5">
        <f t="shared" si="5"/>
        <v>1.0099601593625498</v>
      </c>
      <c r="S36" s="5">
        <f t="shared" si="5"/>
        <v>1</v>
      </c>
      <c r="T36" s="5">
        <f t="shared" si="5"/>
        <v>1</v>
      </c>
      <c r="U36" s="5">
        <f t="shared" si="5"/>
        <v>0.99802761341222879</v>
      </c>
      <c r="V36" s="5">
        <f t="shared" si="5"/>
        <v>0.99901185770750978</v>
      </c>
      <c r="W36" s="5">
        <f t="shared" si="5"/>
        <v>1.0059347181008902</v>
      </c>
      <c r="X36" s="5">
        <f t="shared" si="5"/>
        <v>0.99901671583087504</v>
      </c>
      <c r="Y36" s="5">
        <f t="shared" si="5"/>
        <v>0.99901574803149606</v>
      </c>
      <c r="Z36" s="5">
        <f t="shared" si="5"/>
        <v>0.99605911330049257</v>
      </c>
      <c r="AA36" s="5">
        <f t="shared" si="5"/>
        <v>1.0009891196834817</v>
      </c>
    </row>
    <row r="37" spans="2:27" x14ac:dyDescent="0.25">
      <c r="B37" t="s">
        <v>31</v>
      </c>
      <c r="C37" s="10">
        <v>99.5</v>
      </c>
      <c r="D37" s="10">
        <v>100.4</v>
      </c>
      <c r="E37" s="10">
        <v>101.4</v>
      </c>
      <c r="F37" s="10">
        <v>101.4</v>
      </c>
      <c r="G37" s="10">
        <v>101.4</v>
      </c>
      <c r="H37" s="10">
        <v>101.2</v>
      </c>
      <c r="I37" s="10">
        <v>101.1</v>
      </c>
      <c r="J37" s="10">
        <v>101.7</v>
      </c>
      <c r="K37" s="10">
        <v>101.6</v>
      </c>
      <c r="L37" s="10">
        <v>101.5</v>
      </c>
      <c r="M37" s="10">
        <v>101.1</v>
      </c>
      <c r="N37" s="10">
        <v>101.2</v>
      </c>
    </row>
    <row r="38" spans="2:27" x14ac:dyDescent="0.25">
      <c r="D38" s="1"/>
    </row>
    <row r="39" spans="2:27" x14ac:dyDescent="0.25">
      <c r="D39" s="1"/>
    </row>
    <row r="40" spans="2:27" x14ac:dyDescent="0.25">
      <c r="D40" s="1"/>
    </row>
    <row r="41" spans="2:27" x14ac:dyDescent="0.25">
      <c r="D41" s="1"/>
    </row>
    <row r="42" spans="2:27" x14ac:dyDescent="0.25">
      <c r="D42" s="1"/>
    </row>
    <row r="43" spans="2:27" x14ac:dyDescent="0.25">
      <c r="D43" s="1"/>
    </row>
    <row r="44" spans="2:27" x14ac:dyDescent="0.25">
      <c r="D44" s="1"/>
    </row>
    <row r="45" spans="2:27" x14ac:dyDescent="0.25">
      <c r="D45" s="1"/>
    </row>
    <row r="46" spans="2:27" x14ac:dyDescent="0.25">
      <c r="D46" s="1"/>
    </row>
  </sheetData>
  <mergeCells count="6">
    <mergeCell ref="R17:Y19"/>
    <mergeCell ref="R2:Y4"/>
    <mergeCell ref="R5:Y7"/>
    <mergeCell ref="R8:Y10"/>
    <mergeCell ref="R11:Y13"/>
    <mergeCell ref="R14:Y16"/>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2012_Relatives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Murtagh</dc:creator>
  <cp:lastModifiedBy>Matt Murtagh</cp:lastModifiedBy>
  <dcterms:created xsi:type="dcterms:W3CDTF">2018-01-26T17:01:03Z</dcterms:created>
  <dcterms:modified xsi:type="dcterms:W3CDTF">2018-05-21T09:52:25Z</dcterms:modified>
</cp:coreProperties>
</file>