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3395" windowHeight="12525"/>
  </bookViews>
  <sheets>
    <sheet name="2012_Relatives" sheetId="1" r:id="rId1"/>
  </sheets>
  <calcPr calcId="145621"/>
</workbook>
</file>

<file path=xl/calcChain.xml><?xml version="1.0" encoding="utf-8"?>
<calcChain xmlns="http://schemas.openxmlformats.org/spreadsheetml/2006/main">
  <c r="C35" i="1" l="1"/>
  <c r="D19" i="1"/>
  <c r="K19" i="1"/>
  <c r="J19" i="1"/>
  <c r="H19" i="1"/>
  <c r="G19" i="1"/>
  <c r="F19" i="1"/>
  <c r="E19" i="1"/>
  <c r="C19" i="1"/>
  <c r="R36" i="1"/>
  <c r="S36" i="1"/>
  <c r="T36" i="1"/>
  <c r="U36" i="1"/>
  <c r="V36" i="1"/>
  <c r="W36" i="1"/>
  <c r="X36" i="1"/>
  <c r="Y36" i="1"/>
  <c r="Z36" i="1"/>
  <c r="AA36" i="1"/>
  <c r="Q36" i="1"/>
  <c r="R35" i="1"/>
  <c r="S35" i="1"/>
  <c r="T35" i="1"/>
  <c r="U35" i="1"/>
  <c r="V35" i="1"/>
  <c r="W35" i="1"/>
  <c r="X35" i="1"/>
  <c r="Y35" i="1"/>
  <c r="Z35" i="1"/>
  <c r="AA35" i="1"/>
  <c r="C20" i="1"/>
  <c r="D20" i="1" s="1"/>
  <c r="E20" i="1" s="1"/>
  <c r="F20" i="1" s="1"/>
  <c r="G20" i="1" s="1"/>
  <c r="H20" i="1" s="1"/>
  <c r="I20" i="1" s="1"/>
  <c r="J20" i="1" s="1"/>
  <c r="K20" i="1" s="1"/>
  <c r="L20" i="1" s="1"/>
  <c r="M20" i="1" s="1"/>
  <c r="N20" i="1" s="1"/>
  <c r="C21" i="1"/>
  <c r="D21" i="1" s="1"/>
  <c r="E21" i="1" s="1"/>
  <c r="F21" i="1" s="1"/>
  <c r="G21" i="1" s="1"/>
  <c r="H21" i="1" s="1"/>
  <c r="I21" i="1" s="1"/>
  <c r="J21" i="1" s="1"/>
  <c r="K21" i="1" s="1"/>
  <c r="L21" i="1" s="1"/>
  <c r="M21" i="1" s="1"/>
  <c r="N21" i="1" s="1"/>
  <c r="C22" i="1"/>
  <c r="D22" i="1" s="1"/>
  <c r="E22" i="1" s="1"/>
  <c r="F22" i="1" s="1"/>
  <c r="G22" i="1" s="1"/>
  <c r="H22" i="1" s="1"/>
  <c r="I22" i="1" s="1"/>
  <c r="J22" i="1" s="1"/>
  <c r="K22" i="1" s="1"/>
  <c r="L22" i="1" s="1"/>
  <c r="M22" i="1" s="1"/>
  <c r="N22" i="1" s="1"/>
  <c r="C23" i="1"/>
  <c r="D23" i="1" s="1"/>
  <c r="E23" i="1" s="1"/>
  <c r="F23" i="1" s="1"/>
  <c r="G23" i="1" s="1"/>
  <c r="H23" i="1" s="1"/>
  <c r="I23" i="1" s="1"/>
  <c r="J23" i="1" s="1"/>
  <c r="K23" i="1" s="1"/>
  <c r="L23" i="1" s="1"/>
  <c r="M23" i="1" s="1"/>
  <c r="N23" i="1" s="1"/>
  <c r="C24" i="1"/>
  <c r="D24" i="1" s="1"/>
  <c r="E24" i="1" s="1"/>
  <c r="F24" i="1" s="1"/>
  <c r="G24" i="1" s="1"/>
  <c r="H24" i="1" s="1"/>
  <c r="I24" i="1" s="1"/>
  <c r="J24" i="1" s="1"/>
  <c r="K24" i="1" s="1"/>
  <c r="L24" i="1" s="1"/>
  <c r="M24" i="1" s="1"/>
  <c r="N24" i="1" s="1"/>
  <c r="C25" i="1"/>
  <c r="D25" i="1" s="1"/>
  <c r="E25" i="1" s="1"/>
  <c r="F25" i="1" s="1"/>
  <c r="G25" i="1" s="1"/>
  <c r="H25" i="1" s="1"/>
  <c r="I25" i="1" s="1"/>
  <c r="J25" i="1" s="1"/>
  <c r="K25" i="1" s="1"/>
  <c r="L25" i="1" s="1"/>
  <c r="M25" i="1" s="1"/>
  <c r="N25" i="1" s="1"/>
  <c r="C26" i="1"/>
  <c r="D26" i="1" s="1"/>
  <c r="E26" i="1" s="1"/>
  <c r="F26" i="1" s="1"/>
  <c r="G26" i="1" s="1"/>
  <c r="H26" i="1" s="1"/>
  <c r="I26" i="1" s="1"/>
  <c r="J26" i="1" s="1"/>
  <c r="K26" i="1" s="1"/>
  <c r="L26" i="1" s="1"/>
  <c r="M26" i="1" s="1"/>
  <c r="N26" i="1" s="1"/>
  <c r="C27" i="1"/>
  <c r="D27" i="1" s="1"/>
  <c r="E27" i="1" s="1"/>
  <c r="F27" i="1" s="1"/>
  <c r="G27" i="1" s="1"/>
  <c r="H27" i="1" s="1"/>
  <c r="I27" i="1" s="1"/>
  <c r="J27" i="1" s="1"/>
  <c r="K27" i="1" s="1"/>
  <c r="L27" i="1" s="1"/>
  <c r="M27" i="1" s="1"/>
  <c r="N27" i="1" s="1"/>
  <c r="C28" i="1"/>
  <c r="D28" i="1" s="1"/>
  <c r="E28" i="1" s="1"/>
  <c r="F28" i="1" s="1"/>
  <c r="G28" i="1" s="1"/>
  <c r="H28" i="1" s="1"/>
  <c r="I28" i="1" s="1"/>
  <c r="J28" i="1" s="1"/>
  <c r="K28" i="1" s="1"/>
  <c r="L28" i="1" s="1"/>
  <c r="M28" i="1" s="1"/>
  <c r="N28" i="1" s="1"/>
  <c r="C29" i="1"/>
  <c r="D29" i="1" s="1"/>
  <c r="E29" i="1" s="1"/>
  <c r="F29" i="1" s="1"/>
  <c r="G29" i="1" s="1"/>
  <c r="H29" i="1" s="1"/>
  <c r="I29" i="1" s="1"/>
  <c r="J29" i="1" s="1"/>
  <c r="K29" i="1" s="1"/>
  <c r="L29" i="1" s="1"/>
  <c r="M29" i="1" s="1"/>
  <c r="N29" i="1" s="1"/>
  <c r="C30" i="1"/>
  <c r="D30" i="1" s="1"/>
  <c r="E30" i="1" s="1"/>
  <c r="F30" i="1" s="1"/>
  <c r="G30" i="1" s="1"/>
  <c r="H30" i="1" s="1"/>
  <c r="I30" i="1" s="1"/>
  <c r="J30" i="1" s="1"/>
  <c r="K30" i="1" s="1"/>
  <c r="L30" i="1" s="1"/>
  <c r="M30" i="1" s="1"/>
  <c r="N30" i="1" s="1"/>
  <c r="C31" i="1"/>
  <c r="D31" i="1" s="1"/>
  <c r="E31" i="1" s="1"/>
  <c r="F31" i="1" s="1"/>
  <c r="G31" i="1" s="1"/>
  <c r="H31" i="1" s="1"/>
  <c r="I31" i="1" s="1"/>
  <c r="J31" i="1" s="1"/>
  <c r="K31" i="1" s="1"/>
  <c r="L31" i="1" s="1"/>
  <c r="M31" i="1" s="1"/>
  <c r="N31" i="1" s="1"/>
  <c r="C32" i="1"/>
  <c r="D32" i="1" s="1"/>
  <c r="E32" i="1" s="1"/>
  <c r="F32" i="1" s="1"/>
  <c r="G32" i="1" s="1"/>
  <c r="H32" i="1" s="1"/>
  <c r="I32" i="1" s="1"/>
  <c r="J32" i="1" s="1"/>
  <c r="K32" i="1" s="1"/>
  <c r="L32" i="1" s="1"/>
  <c r="M32" i="1" s="1"/>
  <c r="N32" i="1" s="1"/>
  <c r="I19" i="1"/>
  <c r="L19" i="1" s="1"/>
  <c r="M19" i="1" s="1"/>
  <c r="N19" i="1" s="1"/>
  <c r="P4" i="1" l="1"/>
  <c r="P3" i="1"/>
  <c r="P2" i="1"/>
  <c r="B33" i="1" l="1"/>
  <c r="I35" i="1"/>
  <c r="I36" i="1" s="1"/>
  <c r="P5" i="1"/>
  <c r="P6" i="1"/>
  <c r="P7" i="1"/>
  <c r="P8" i="1"/>
  <c r="P9" i="1"/>
  <c r="P10" i="1"/>
  <c r="P11" i="1"/>
  <c r="P12" i="1"/>
  <c r="P13" i="1"/>
  <c r="P14" i="1"/>
  <c r="P15" i="1"/>
  <c r="C36" i="1" l="1"/>
  <c r="Q35" i="1" s="1"/>
  <c r="D35" i="1"/>
  <c r="D36" i="1" s="1"/>
  <c r="M35" i="1"/>
  <c r="M36" i="1" s="1"/>
  <c r="G35" i="1"/>
  <c r="G36" i="1" s="1"/>
  <c r="K35" i="1"/>
  <c r="K36" i="1" s="1"/>
  <c r="F35" i="1"/>
  <c r="F36" i="1" s="1"/>
  <c r="N35" i="1"/>
  <c r="N36" i="1" s="1"/>
  <c r="L35" i="1"/>
  <c r="L36" i="1" s="1"/>
  <c r="H35" i="1"/>
  <c r="H36" i="1" s="1"/>
  <c r="J35" i="1"/>
  <c r="J36" i="1" s="1"/>
  <c r="E35" i="1"/>
  <c r="E36" i="1" s="1"/>
</calcChain>
</file>

<file path=xl/comments1.xml><?xml version="1.0" encoding="utf-8"?>
<comments xmlns="http://schemas.openxmlformats.org/spreadsheetml/2006/main">
  <authors>
    <author>Matt Murtagh</author>
  </authors>
  <commentList>
    <comment ref="A1" authorId="0">
      <text>
        <r>
          <rPr>
            <b/>
            <sz val="9"/>
            <color indexed="81"/>
            <rFont val="Tahoma"/>
            <charset val="1"/>
          </rPr>
          <t>Matt Murtagh:</t>
        </r>
        <r>
          <rPr>
            <sz val="9"/>
            <color indexed="81"/>
            <rFont val="Tahoma"/>
            <charset val="1"/>
          </rPr>
          <t xml:space="preserve">
These are the relatives for each PIC category for each month. Relatives are the proportion of prices for a given month to the prices in the previous month.</t>
        </r>
      </text>
    </comment>
    <comment ref="O1" authorId="0">
      <text>
        <r>
          <rPr>
            <b/>
            <sz val="9"/>
            <color indexed="81"/>
            <rFont val="Tahoma"/>
            <charset val="1"/>
          </rPr>
          <t>Matt Murtagh:</t>
        </r>
        <r>
          <rPr>
            <sz val="9"/>
            <color indexed="81"/>
            <rFont val="Tahoma"/>
            <charset val="1"/>
          </rPr>
          <t xml:space="preserve">
These are the weights I have provided you with already, with the rounded versions beside them</t>
        </r>
      </text>
    </comment>
    <comment ref="B18" authorId="0">
      <text>
        <r>
          <rPr>
            <b/>
            <sz val="9"/>
            <color indexed="81"/>
            <rFont val="Tahoma"/>
            <charset val="1"/>
          </rPr>
          <t>Matt Murtagh:</t>
        </r>
        <r>
          <rPr>
            <sz val="9"/>
            <color indexed="81"/>
            <rFont val="Tahoma"/>
            <charset val="1"/>
          </rPr>
          <t xml:space="preserve">
These are the user inputted coins (weights)
</t>
        </r>
      </text>
    </comment>
    <comment ref="C18" authorId="0">
      <text>
        <r>
          <rPr>
            <b/>
            <sz val="9"/>
            <color indexed="81"/>
            <rFont val="Tahoma"/>
            <charset val="1"/>
          </rPr>
          <t>Matt Murtagh:</t>
        </r>
        <r>
          <rPr>
            <sz val="9"/>
            <color indexed="81"/>
            <rFont val="Tahoma"/>
            <charset val="1"/>
          </rPr>
          <t xml:space="preserve">
This is user expenditure. The first month is calculated by multiplying the weight (coins) by the corresponding relative for a given month above</t>
        </r>
      </text>
    </comment>
    <comment ref="D18" authorId="0">
      <text>
        <r>
          <rPr>
            <b/>
            <sz val="9"/>
            <color indexed="81"/>
            <rFont val="Tahoma"/>
            <charset val="1"/>
          </rPr>
          <t>Matt Murtagh:</t>
        </r>
        <r>
          <rPr>
            <sz val="9"/>
            <color indexed="81"/>
            <rFont val="Tahoma"/>
            <charset val="1"/>
          </rPr>
          <t xml:space="preserve">
For every month after, it is the previous month expenditure multiplied by the relative for the 
current month above</t>
        </r>
      </text>
    </comment>
    <comment ref="Q34" authorId="0">
      <text>
        <r>
          <rPr>
            <b/>
            <sz val="9"/>
            <color indexed="81"/>
            <rFont val="Tahoma"/>
            <charset val="1"/>
          </rPr>
          <t>Matt Murtagh:</t>
        </r>
        <r>
          <rPr>
            <sz val="9"/>
            <color indexed="81"/>
            <rFont val="Tahoma"/>
            <charset val="1"/>
          </rPr>
          <t xml:space="preserve">
This is the percentage change of the index for each month. So it's the current month index divided by the previous month index</t>
        </r>
      </text>
    </comment>
    <comment ref="C35" authorId="0">
      <text>
        <r>
          <rPr>
            <b/>
            <sz val="9"/>
            <color indexed="81"/>
            <rFont val="Tahoma"/>
            <charset val="1"/>
          </rPr>
          <t>Matt Murtagh:</t>
        </r>
        <r>
          <rPr>
            <sz val="9"/>
            <color indexed="81"/>
            <rFont val="Tahoma"/>
            <charset val="1"/>
          </rPr>
          <t xml:space="preserve">
This is the sum of all the expenditure in a gven month divided by the total coins</t>
        </r>
      </text>
    </comment>
    <comment ref="C36" authorId="0">
      <text>
        <r>
          <rPr>
            <b/>
            <sz val="9"/>
            <color indexed="81"/>
            <rFont val="Tahoma"/>
            <charset val="1"/>
          </rPr>
          <t>Matt Murtagh:</t>
        </r>
        <r>
          <rPr>
            <sz val="9"/>
            <color indexed="81"/>
            <rFont val="Tahoma"/>
            <charset val="1"/>
          </rPr>
          <t xml:space="preserve">
This is the above multiplied by 100 to give the index</t>
        </r>
      </text>
    </comment>
    <comment ref="C37" authorId="0">
      <text>
        <r>
          <rPr>
            <b/>
            <sz val="9"/>
            <color indexed="81"/>
            <rFont val="Tahoma"/>
            <charset val="1"/>
          </rPr>
          <t>Matt Murtagh:</t>
        </r>
        <r>
          <rPr>
            <sz val="9"/>
            <color indexed="81"/>
            <rFont val="Tahoma"/>
            <charset val="1"/>
          </rPr>
          <t xml:space="preserve">
This is the actual index. I got it from statbank.</t>
        </r>
      </text>
    </comment>
  </commentList>
</comments>
</file>

<file path=xl/sharedStrings.xml><?xml version="1.0" encoding="utf-8"?>
<sst xmlns="http://schemas.openxmlformats.org/spreadsheetml/2006/main" count="78" uniqueCount="38">
  <si>
    <t>Pic_Desc</t>
  </si>
  <si>
    <t>PIC</t>
  </si>
  <si>
    <t>_01-Jan-12</t>
  </si>
  <si>
    <t>_01-Feb-12</t>
  </si>
  <si>
    <t>_01-Mar-12</t>
  </si>
  <si>
    <t>_01-Apr-12</t>
  </si>
  <si>
    <t>_01-May-12</t>
  </si>
  <si>
    <t>_01-Jun-12</t>
  </si>
  <si>
    <t>_01-Jul-12</t>
  </si>
  <si>
    <t>_01-Aug-12</t>
  </si>
  <si>
    <t>_01-Sep-12</t>
  </si>
  <si>
    <t>_01-Oct-12</t>
  </si>
  <si>
    <t>_01-Nov-12</t>
  </si>
  <si>
    <t>_01-Dec-12</t>
  </si>
  <si>
    <t>Weight</t>
  </si>
  <si>
    <t>Food</t>
  </si>
  <si>
    <t>Alcohol</t>
  </si>
  <si>
    <t>Tobacco</t>
  </si>
  <si>
    <t>Clothing</t>
  </si>
  <si>
    <t>Rent</t>
  </si>
  <si>
    <t>Mortgage</t>
  </si>
  <si>
    <t>Housing</t>
  </si>
  <si>
    <t>Health</t>
  </si>
  <si>
    <t>Car</t>
  </si>
  <si>
    <t>Public Transport</t>
  </si>
  <si>
    <t>Telecommunications</t>
  </si>
  <si>
    <t>Recreation</t>
  </si>
  <si>
    <t>Education</t>
  </si>
  <si>
    <t>Other</t>
  </si>
  <si>
    <t>Coins</t>
  </si>
  <si>
    <t>Personal CPI</t>
  </si>
  <si>
    <t>Actual CPI</t>
  </si>
  <si>
    <t>Step 1: Multiply the relative for each category in January (yellow box) by the coins for each category (green box). What you have in the yellow box then is expenditure for the month in each category.</t>
  </si>
  <si>
    <t>Step 2: Multiply the relatives for each month after that (in orange box) by the expenditure of the month previous. This will then give you the expenditure for every other month (in grey box).</t>
  </si>
  <si>
    <t>Step 3: Sum all of the expenditure for each category for each month together (Yellow and grey box columns), and divide this by the sum of all the coins across all categories (all green box). This gives you what is in the purple box.</t>
  </si>
  <si>
    <t>Step 4: Multiply what is in the purple box by 100. This gives you the index (in the red box). Get the actual CPI index for the year from statbank for comparison (in light green box below).</t>
  </si>
  <si>
    <t>Step 5: Divide the index for each month by the index for the previous month. This will give you the percentage change in the index for each month. Do this for both the personal CPI (light blue) index and the Actual CPI index (light red).</t>
  </si>
  <si>
    <t>Step 6: Celebrate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</si>
</sst>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9"/>
      <color indexed="81"/>
      <name val="Tahoma"/>
      <charset val="1"/>
    </font>
    <font>
      <b/>
      <sz val="9"/>
      <color indexed="81"/>
      <name val="Tahoma"/>
      <charset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7030A0"/>
        <bgColor indexed="64"/>
      </patternFill>
    </fill>
    <fill>
      <patternFill patternType="solid">
        <fgColor theme="6" tint="0.39997558519241921"/>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B05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7">
    <xf numFmtId="0" fontId="0" fillId="0" borderId="0" xfId="0"/>
    <xf numFmtId="0" fontId="0" fillId="0" borderId="0" xfId="0"/>
    <xf numFmtId="0" fontId="0" fillId="0" borderId="0" xfId="0"/>
    <xf numFmtId="0" fontId="0" fillId="0" borderId="0" xfId="0" applyAlignment="1">
      <alignment horizontal="left" vertical="top" wrapText="1"/>
    </xf>
    <xf numFmtId="0" fontId="0" fillId="33" borderId="0" xfId="0" applyFill="1"/>
    <xf numFmtId="0" fontId="0" fillId="34" borderId="0" xfId="0" applyFill="1"/>
    <xf numFmtId="16" fontId="0" fillId="35" borderId="0" xfId="0" applyNumberFormat="1" applyFill="1"/>
    <xf numFmtId="0" fontId="0" fillId="35" borderId="0" xfId="0" applyNumberFormat="1" applyFill="1"/>
    <xf numFmtId="16" fontId="0" fillId="37" borderId="0" xfId="0" applyNumberFormat="1" applyFill="1"/>
    <xf numFmtId="0" fontId="0" fillId="37" borderId="0" xfId="0" applyNumberFormat="1" applyFill="1"/>
    <xf numFmtId="0" fontId="0" fillId="38" borderId="0" xfId="0" applyFill="1"/>
    <xf numFmtId="0" fontId="0" fillId="39" borderId="0" xfId="0" applyFill="1"/>
    <xf numFmtId="0" fontId="0" fillId="39" borderId="10" xfId="0" applyFill="1" applyBorder="1"/>
    <xf numFmtId="0" fontId="17" fillId="40" borderId="0" xfId="0" applyFont="1" applyFill="1"/>
    <xf numFmtId="0" fontId="17" fillId="36" borderId="0" xfId="0" applyFont="1" applyFill="1"/>
    <xf numFmtId="0" fontId="0" fillId="41" borderId="0" xfId="0" applyFill="1"/>
    <xf numFmtId="0" fontId="0" fillId="42"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'2012_Relatives'!$B$36</c:f>
              <c:strCache>
                <c:ptCount val="1"/>
                <c:pt idx="0">
                  <c:v>Personal CPI</c:v>
                </c:pt>
              </c:strCache>
            </c:strRef>
          </c:tx>
          <c:marker>
            <c:symbol val="none"/>
          </c:marker>
          <c:val>
            <c:numRef>
              <c:f>'2012_Relatives'!$C$36:$N$36</c:f>
              <c:numCache>
                <c:formatCode>General</c:formatCode>
                <c:ptCount val="12"/>
                <c:pt idx="0">
                  <c:v>99.627142020811164</c:v>
                </c:pt>
                <c:pt idx="1">
                  <c:v>100.42309511185917</c:v>
                </c:pt>
                <c:pt idx="2">
                  <c:v>101.36720062748262</c:v>
                </c:pt>
                <c:pt idx="3">
                  <c:v>101.5339983374713</c:v>
                </c:pt>
                <c:pt idx="4">
                  <c:v>101.52366984932371</c:v>
                </c:pt>
                <c:pt idx="5">
                  <c:v>101.26679630692364</c:v>
                </c:pt>
                <c:pt idx="6">
                  <c:v>101.05887510147767</c:v>
                </c:pt>
                <c:pt idx="7">
                  <c:v>101.65751439524149</c:v>
                </c:pt>
                <c:pt idx="8">
                  <c:v>101.63990912825984</c:v>
                </c:pt>
                <c:pt idx="9">
                  <c:v>101.74246050048259</c:v>
                </c:pt>
                <c:pt idx="10">
                  <c:v>101.35271448231664</c:v>
                </c:pt>
                <c:pt idx="11">
                  <c:v>101.40950201718539</c:v>
                </c:pt>
              </c:numCache>
            </c:numRef>
          </c:val>
          <c:smooth val="0"/>
        </c:ser>
        <c:ser>
          <c:idx val="1"/>
          <c:order val="1"/>
          <c:tx>
            <c:strRef>
              <c:f>'2012_Relatives'!$B$37</c:f>
              <c:strCache>
                <c:ptCount val="1"/>
                <c:pt idx="0">
                  <c:v>Actual CPI</c:v>
                </c:pt>
              </c:strCache>
            </c:strRef>
          </c:tx>
          <c:marker>
            <c:symbol val="none"/>
          </c:marker>
          <c:val>
            <c:numRef>
              <c:f>'2012_Relatives'!$C$37:$N$37</c:f>
              <c:numCache>
                <c:formatCode>General</c:formatCode>
                <c:ptCount val="12"/>
                <c:pt idx="0">
                  <c:v>99.5</c:v>
                </c:pt>
                <c:pt idx="1">
                  <c:v>100.4</c:v>
                </c:pt>
                <c:pt idx="2">
                  <c:v>101.4</c:v>
                </c:pt>
                <c:pt idx="3">
                  <c:v>101.4</c:v>
                </c:pt>
                <c:pt idx="4">
                  <c:v>101.4</c:v>
                </c:pt>
                <c:pt idx="5">
                  <c:v>101.2</c:v>
                </c:pt>
                <c:pt idx="6">
                  <c:v>101.1</c:v>
                </c:pt>
                <c:pt idx="7">
                  <c:v>101.7</c:v>
                </c:pt>
                <c:pt idx="8">
                  <c:v>101.6</c:v>
                </c:pt>
                <c:pt idx="9">
                  <c:v>101.5</c:v>
                </c:pt>
                <c:pt idx="10">
                  <c:v>101.1</c:v>
                </c:pt>
                <c:pt idx="11">
                  <c:v>101.2</c:v>
                </c:pt>
              </c:numCache>
            </c:numRef>
          </c:val>
          <c:smooth val="0"/>
        </c:ser>
        <c:dLbls>
          <c:showLegendKey val="0"/>
          <c:showVal val="0"/>
          <c:showCatName val="0"/>
          <c:showSerName val="0"/>
          <c:showPercent val="0"/>
          <c:showBubbleSize val="0"/>
        </c:dLbls>
        <c:marker val="1"/>
        <c:smooth val="0"/>
        <c:axId val="151425792"/>
        <c:axId val="151427328"/>
      </c:lineChart>
      <c:catAx>
        <c:axId val="151425792"/>
        <c:scaling>
          <c:orientation val="minMax"/>
        </c:scaling>
        <c:delete val="0"/>
        <c:axPos val="b"/>
        <c:majorTickMark val="out"/>
        <c:minorTickMark val="none"/>
        <c:tickLblPos val="nextTo"/>
        <c:crossAx val="151427328"/>
        <c:crosses val="autoZero"/>
        <c:auto val="1"/>
        <c:lblAlgn val="ctr"/>
        <c:lblOffset val="100"/>
        <c:noMultiLvlLbl val="0"/>
      </c:catAx>
      <c:valAx>
        <c:axId val="151427328"/>
        <c:scaling>
          <c:orientation val="minMax"/>
          <c:max val="102"/>
          <c:min val="98"/>
        </c:scaling>
        <c:delete val="0"/>
        <c:axPos val="l"/>
        <c:majorGridlines/>
        <c:numFmt formatCode="General" sourceLinked="1"/>
        <c:majorTickMark val="out"/>
        <c:minorTickMark val="none"/>
        <c:tickLblPos val="nextTo"/>
        <c:crossAx val="151425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'2012_Relatives'!$O$35</c:f>
              <c:strCache>
                <c:ptCount val="1"/>
                <c:pt idx="0">
                  <c:v>Personal CPI</c:v>
                </c:pt>
              </c:strCache>
            </c:strRef>
          </c:tx>
          <c:marker>
            <c:symbol val="none"/>
          </c:marker>
          <c:cat>
            <c:strRef>
              <c:f>'2012_Relatives'!$P$34:$AA$34</c:f>
              <c:strCache>
                <c:ptCount val="12"/>
                <c:pt idx="0">
                  <c:v>_01-Jan-12</c:v>
                </c:pt>
                <c:pt idx="1">
                  <c:v>_01-Feb-12</c:v>
                </c:pt>
                <c:pt idx="2">
                  <c:v>_01-Mar-12</c:v>
                </c:pt>
                <c:pt idx="3">
                  <c:v>_01-Apr-12</c:v>
                </c:pt>
                <c:pt idx="4">
                  <c:v>_01-May-12</c:v>
                </c:pt>
                <c:pt idx="5">
                  <c:v>_01-Jun-12</c:v>
                </c:pt>
                <c:pt idx="6">
                  <c:v>_01-Jul-12</c:v>
                </c:pt>
                <c:pt idx="7">
                  <c:v>_01-Aug-12</c:v>
                </c:pt>
                <c:pt idx="8">
                  <c:v>_01-Sep-12</c:v>
                </c:pt>
                <c:pt idx="9">
                  <c:v>_01-Oct-12</c:v>
                </c:pt>
                <c:pt idx="10">
                  <c:v>_01-Nov-12</c:v>
                </c:pt>
                <c:pt idx="11">
                  <c:v>_01-Dec-12</c:v>
                </c:pt>
              </c:strCache>
            </c:strRef>
          </c:cat>
          <c:val>
            <c:numRef>
              <c:f>'2012_Relatives'!$P$35:$AA$35</c:f>
              <c:numCache>
                <c:formatCode>General</c:formatCode>
                <c:ptCount val="12"/>
                <c:pt idx="1">
                  <c:v>1.0079893197265635</c:v>
                </c:pt>
                <c:pt idx="2">
                  <c:v>1.0094012788051576</c:v>
                </c:pt>
                <c:pt idx="3">
                  <c:v>1.0016454800858283</c:v>
                </c:pt>
                <c:pt idx="4">
                  <c:v>0.99989827556959532</c:v>
                </c:pt>
                <c:pt idx="5">
                  <c:v>0.99746981622333675</c:v>
                </c:pt>
                <c:pt idx="6">
                  <c:v>0.99794679783474349</c:v>
                </c:pt>
                <c:pt idx="7">
                  <c:v>1.0059236686848405</c:v>
                </c:pt>
                <c:pt idx="8">
                  <c:v>0.99982681784926197</c:v>
                </c:pt>
                <c:pt idx="9">
                  <c:v>1.0010089675709306</c:v>
                </c:pt>
                <c:pt idx="10">
                  <c:v>0.99616928845391839</c:v>
                </c:pt>
                <c:pt idx="11">
                  <c:v>1.0005602961416358</c:v>
                </c:pt>
              </c:numCache>
            </c:numRef>
          </c:val>
          <c:smooth val="0"/>
        </c:ser>
        <c:ser>
          <c:idx val="1"/>
          <c:order val="1"/>
          <c:tx>
            <c:strRef>
              <c:f>'2012_Relatives'!$O$36</c:f>
              <c:strCache>
                <c:ptCount val="1"/>
                <c:pt idx="0">
                  <c:v>Actual CPI</c:v>
                </c:pt>
              </c:strCache>
            </c:strRef>
          </c:tx>
          <c:marker>
            <c:symbol val="none"/>
          </c:marker>
          <c:cat>
            <c:strRef>
              <c:f>'2012_Relatives'!$P$34:$AA$34</c:f>
              <c:strCache>
                <c:ptCount val="12"/>
                <c:pt idx="0">
                  <c:v>_01-Jan-12</c:v>
                </c:pt>
                <c:pt idx="1">
                  <c:v>_01-Feb-12</c:v>
                </c:pt>
                <c:pt idx="2">
                  <c:v>_01-Mar-12</c:v>
                </c:pt>
                <c:pt idx="3">
                  <c:v>_01-Apr-12</c:v>
                </c:pt>
                <c:pt idx="4">
                  <c:v>_01-May-12</c:v>
                </c:pt>
                <c:pt idx="5">
                  <c:v>_01-Jun-12</c:v>
                </c:pt>
                <c:pt idx="6">
                  <c:v>_01-Jul-12</c:v>
                </c:pt>
                <c:pt idx="7">
                  <c:v>_01-Aug-12</c:v>
                </c:pt>
                <c:pt idx="8">
                  <c:v>_01-Sep-12</c:v>
                </c:pt>
                <c:pt idx="9">
                  <c:v>_01-Oct-12</c:v>
                </c:pt>
                <c:pt idx="10">
                  <c:v>_01-Nov-12</c:v>
                </c:pt>
                <c:pt idx="11">
                  <c:v>_01-Dec-12</c:v>
                </c:pt>
              </c:strCache>
            </c:strRef>
          </c:cat>
          <c:val>
            <c:numRef>
              <c:f>'2012_Relatives'!$P$36:$AA$36</c:f>
              <c:numCache>
                <c:formatCode>General</c:formatCode>
                <c:ptCount val="12"/>
                <c:pt idx="1">
                  <c:v>1.0090452261306533</c:v>
                </c:pt>
                <c:pt idx="2">
                  <c:v>1.0099601593625498</c:v>
                </c:pt>
                <c:pt idx="3">
                  <c:v>1</c:v>
                </c:pt>
                <c:pt idx="4">
                  <c:v>1</c:v>
                </c:pt>
                <c:pt idx="5">
                  <c:v>0.99802761341222879</c:v>
                </c:pt>
                <c:pt idx="6">
                  <c:v>0.99901185770750978</c:v>
                </c:pt>
                <c:pt idx="7">
                  <c:v>1.0059347181008902</c:v>
                </c:pt>
                <c:pt idx="8">
                  <c:v>0.99901671583087504</c:v>
                </c:pt>
                <c:pt idx="9">
                  <c:v>0.99901574803149606</c:v>
                </c:pt>
                <c:pt idx="10">
                  <c:v>0.99605911330049257</c:v>
                </c:pt>
                <c:pt idx="11">
                  <c:v>1.0009891196834817</c:v>
                </c:pt>
              </c:numCache>
            </c:numRef>
          </c:val>
          <c:smooth val="0"/>
        </c:ser>
        <c:dLbls>
          <c:showLegendKey val="0"/>
          <c:showVal val="0"/>
          <c:showCatName val="0"/>
          <c:showSerName val="0"/>
          <c:showPercent val="0"/>
          <c:showBubbleSize val="0"/>
        </c:dLbls>
        <c:marker val="1"/>
        <c:smooth val="0"/>
        <c:axId val="201435392"/>
        <c:axId val="201437184"/>
      </c:lineChart>
      <c:catAx>
        <c:axId val="201435392"/>
        <c:scaling>
          <c:orientation val="minMax"/>
        </c:scaling>
        <c:delete val="0"/>
        <c:axPos val="b"/>
        <c:majorTickMark val="out"/>
        <c:minorTickMark val="none"/>
        <c:tickLblPos val="nextTo"/>
        <c:crossAx val="201437184"/>
        <c:crosses val="autoZero"/>
        <c:auto val="1"/>
        <c:lblAlgn val="ctr"/>
        <c:lblOffset val="100"/>
        <c:noMultiLvlLbl val="0"/>
      </c:catAx>
      <c:valAx>
        <c:axId val="201437184"/>
        <c:scaling>
          <c:orientation val="minMax"/>
        </c:scaling>
        <c:delete val="0"/>
        <c:axPos val="l"/>
        <c:majorGridlines/>
        <c:numFmt formatCode="General" sourceLinked="1"/>
        <c:majorTickMark val="out"/>
        <c:minorTickMark val="none"/>
        <c:tickLblPos val="nextTo"/>
        <c:crossAx val="2014353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400050</xdr:colOff>
      <xdr:row>38</xdr:row>
      <xdr:rowOff>185737</xdr:rowOff>
    </xdr:from>
    <xdr:to>
      <xdr:col>8</xdr:col>
      <xdr:colOff>561976</xdr:colOff>
      <xdr:row>55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414618</xdr:colOff>
      <xdr:row>38</xdr:row>
      <xdr:rowOff>124383</xdr:rowOff>
    </xdr:from>
    <xdr:to>
      <xdr:col>24</xdr:col>
      <xdr:colOff>145676</xdr:colOff>
      <xdr:row>55</xdr:row>
      <xdr:rowOff>168088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6"/>
  <sheetViews>
    <sheetView tabSelected="1" zoomScale="85" zoomScaleNormal="85" workbookViewId="0">
      <selection activeCell="P21" sqref="P21"/>
    </sheetView>
  </sheetViews>
  <sheetFormatPr defaultRowHeight="15" x14ac:dyDescent="0.25"/>
  <cols>
    <col min="2" max="2" width="15.5703125" customWidth="1"/>
    <col min="3" max="3" width="18.140625" customWidth="1"/>
    <col min="5" max="5" width="22.28515625" customWidth="1"/>
    <col min="6" max="6" width="11.140625" customWidth="1"/>
    <col min="7" max="7" width="16.42578125" customWidth="1"/>
    <col min="14" max="14" width="14.7109375" customWidth="1"/>
  </cols>
  <sheetData>
    <row r="1" spans="1:25" x14ac:dyDescent="0.25">
      <c r="A1" t="s">
        <v>0</v>
      </c>
      <c r="B1" t="s">
        <v>1</v>
      </c>
      <c r="C1" s="6">
        <v>43101</v>
      </c>
      <c r="D1" s="8">
        <v>43132</v>
      </c>
      <c r="E1" s="8">
        <v>43160</v>
      </c>
      <c r="F1" s="8">
        <v>43191</v>
      </c>
      <c r="G1" s="8">
        <v>43221</v>
      </c>
      <c r="H1" s="8">
        <v>43252</v>
      </c>
      <c r="I1" s="8">
        <v>43282</v>
      </c>
      <c r="J1" s="8">
        <v>43313</v>
      </c>
      <c r="K1" s="8">
        <v>43344</v>
      </c>
      <c r="L1" s="8">
        <v>43374</v>
      </c>
      <c r="M1" s="8">
        <v>43405</v>
      </c>
      <c r="N1" s="8">
        <v>43435</v>
      </c>
      <c r="O1" t="s">
        <v>14</v>
      </c>
    </row>
    <row r="2" spans="1:25" ht="15" customHeight="1" x14ac:dyDescent="0.25">
      <c r="A2" t="s">
        <v>15</v>
      </c>
      <c r="B2">
        <v>1</v>
      </c>
      <c r="C2" s="7">
        <v>0.99482767964427776</v>
      </c>
      <c r="D2" s="9">
        <v>1.002448943251758</v>
      </c>
      <c r="E2" s="9">
        <v>0.99888073484426954</v>
      </c>
      <c r="F2" s="9">
        <v>1.0053242568909886</v>
      </c>
      <c r="G2" s="9">
        <v>1.0000990369115346</v>
      </c>
      <c r="H2" s="9">
        <v>0.99938938106407271</v>
      </c>
      <c r="I2" s="9">
        <v>1.0009463238951248</v>
      </c>
      <c r="J2" s="9">
        <v>1.0026472554319443</v>
      </c>
      <c r="K2" s="9">
        <v>1.0019160426924101</v>
      </c>
      <c r="L2" s="9">
        <v>1.0033684314743063</v>
      </c>
      <c r="M2" s="9">
        <v>0.99975855577473527</v>
      </c>
      <c r="N2" s="9">
        <v>1.0066206526252484</v>
      </c>
      <c r="O2">
        <v>1148.14221</v>
      </c>
      <c r="P2">
        <f>ROUND((O2/10000)*100,0)</f>
        <v>11</v>
      </c>
      <c r="R2" s="3" t="s">
        <v>32</v>
      </c>
      <c r="S2" s="3"/>
      <c r="T2" s="3"/>
      <c r="U2" s="3"/>
      <c r="V2" s="3"/>
      <c r="W2" s="3"/>
      <c r="X2" s="3"/>
      <c r="Y2" s="3"/>
    </row>
    <row r="3" spans="1:25" x14ac:dyDescent="0.25">
      <c r="A3" t="s">
        <v>16</v>
      </c>
      <c r="B3">
        <v>2</v>
      </c>
      <c r="C3" s="7">
        <v>1.0191459582027229</v>
      </c>
      <c r="D3" s="9">
        <v>1.001016596169223</v>
      </c>
      <c r="E3" s="9">
        <v>1.0031185600107335</v>
      </c>
      <c r="F3" s="9">
        <v>0.99514047144644602</v>
      </c>
      <c r="G3" s="9">
        <v>1.0071090388830843</v>
      </c>
      <c r="H3" s="9">
        <v>1.0000865431883517</v>
      </c>
      <c r="I3" s="9">
        <v>0.9941496674317799</v>
      </c>
      <c r="J3" s="9">
        <v>0.99936840028007834</v>
      </c>
      <c r="K3" s="9">
        <v>1.0025717780954058</v>
      </c>
      <c r="L3" s="9">
        <v>0.998832278248176</v>
      </c>
      <c r="M3" s="9">
        <v>0.99953379584845115</v>
      </c>
      <c r="N3" s="9">
        <v>1.0074505767084525</v>
      </c>
      <c r="O3">
        <v>901.58360000000005</v>
      </c>
      <c r="P3">
        <f>ROUND((O3/10000)*100,0)</f>
        <v>9</v>
      </c>
      <c r="R3" s="3"/>
      <c r="S3" s="3"/>
      <c r="T3" s="3"/>
      <c r="U3" s="3"/>
      <c r="V3" s="3"/>
      <c r="W3" s="3"/>
      <c r="X3" s="3"/>
      <c r="Y3" s="3"/>
    </row>
    <row r="4" spans="1:25" x14ac:dyDescent="0.25">
      <c r="A4" t="s">
        <v>17</v>
      </c>
      <c r="B4">
        <v>3</v>
      </c>
      <c r="C4" s="7">
        <v>1.0253977827188585</v>
      </c>
      <c r="D4" s="9">
        <v>1.0012761340952752</v>
      </c>
      <c r="E4" s="9">
        <v>1.0004423152791682</v>
      </c>
      <c r="F4" s="9">
        <v>0.99983076724132025</v>
      </c>
      <c r="G4" s="9">
        <v>1.0000304404192055</v>
      </c>
      <c r="H4" s="9">
        <v>1.0010598699121902</v>
      </c>
      <c r="I4" s="9">
        <v>1.0020498761894538</v>
      </c>
      <c r="J4" s="9">
        <v>1.0041480443351734</v>
      </c>
      <c r="K4" s="9">
        <v>1.0028061122164991</v>
      </c>
      <c r="L4" s="9">
        <v>1.0002683634172347</v>
      </c>
      <c r="M4" s="9">
        <v>1.0003295933036722</v>
      </c>
      <c r="N4" s="9">
        <v>1.0125614157313882</v>
      </c>
      <c r="O4">
        <v>290.5849</v>
      </c>
      <c r="P4">
        <f>ROUND((O4/10000)*100,0)</f>
        <v>3</v>
      </c>
      <c r="R4" s="3"/>
      <c r="S4" s="3"/>
      <c r="T4" s="3"/>
      <c r="U4" s="3"/>
      <c r="V4" s="3"/>
      <c r="W4" s="3"/>
      <c r="X4" s="3"/>
      <c r="Y4" s="3"/>
    </row>
    <row r="5" spans="1:25" x14ac:dyDescent="0.25">
      <c r="A5" t="s">
        <v>18</v>
      </c>
      <c r="B5">
        <v>4</v>
      </c>
      <c r="C5" s="7">
        <v>0.8926397488222283</v>
      </c>
      <c r="D5" s="9">
        <v>1.0823856075173279</v>
      </c>
      <c r="E5" s="9">
        <v>1.0265347440934982</v>
      </c>
      <c r="F5" s="9">
        <v>1.0033001320116897</v>
      </c>
      <c r="G5" s="9">
        <v>1.002670948926103</v>
      </c>
      <c r="H5" s="9">
        <v>0.95804231226803316</v>
      </c>
      <c r="I5" s="9">
        <v>0.94838771302212466</v>
      </c>
      <c r="J5" s="9">
        <v>1.067056237313929</v>
      </c>
      <c r="K5" s="9">
        <v>1.0285967141607391</v>
      </c>
      <c r="L5" s="9">
        <v>1.0104934142492423</v>
      </c>
      <c r="M5" s="9">
        <v>0.99984338283267982</v>
      </c>
      <c r="N5" s="9">
        <v>0.98652228800889541</v>
      </c>
      <c r="O5">
        <v>484.38033999999999</v>
      </c>
      <c r="P5">
        <f t="shared" ref="P5:P15" si="0">ROUND((O5/10000)*100,0)</f>
        <v>5</v>
      </c>
      <c r="R5" s="3" t="s">
        <v>33</v>
      </c>
      <c r="S5" s="3"/>
      <c r="T5" s="3"/>
      <c r="U5" s="3"/>
      <c r="V5" s="3"/>
      <c r="W5" s="3"/>
      <c r="X5" s="3"/>
      <c r="Y5" s="3"/>
    </row>
    <row r="6" spans="1:25" x14ac:dyDescent="0.25">
      <c r="A6" t="s">
        <v>19</v>
      </c>
      <c r="B6">
        <v>5</v>
      </c>
      <c r="C6" s="7">
        <v>1.0019697273913202</v>
      </c>
      <c r="D6" s="9">
        <v>1.0119619498408028</v>
      </c>
      <c r="E6" s="9">
        <v>1.0022427876549023</v>
      </c>
      <c r="F6" s="9">
        <v>0.99257925687781312</v>
      </c>
      <c r="G6" s="9">
        <v>0.99929164036326279</v>
      </c>
      <c r="H6" s="9">
        <v>0.99622867050607478</v>
      </c>
      <c r="I6" s="9">
        <v>1.0020786030404623</v>
      </c>
      <c r="J6" s="9">
        <v>1.0002191431462917</v>
      </c>
      <c r="K6" s="9">
        <v>1.0075198138258985</v>
      </c>
      <c r="L6" s="9">
        <v>1.006054684734947</v>
      </c>
      <c r="M6" s="9">
        <v>1.004817035343061</v>
      </c>
      <c r="N6" s="9">
        <v>1.0037010828886312</v>
      </c>
      <c r="O6">
        <v>533.49608000000001</v>
      </c>
      <c r="P6">
        <f t="shared" si="0"/>
        <v>5</v>
      </c>
      <c r="R6" s="3"/>
      <c r="S6" s="3"/>
      <c r="T6" s="3"/>
      <c r="U6" s="3"/>
      <c r="V6" s="3"/>
      <c r="W6" s="3"/>
      <c r="X6" s="3"/>
      <c r="Y6" s="3"/>
    </row>
    <row r="7" spans="1:25" x14ac:dyDescent="0.25">
      <c r="A7" t="s">
        <v>20</v>
      </c>
      <c r="B7">
        <v>6</v>
      </c>
      <c r="C7" s="7">
        <v>0.94416199999999995</v>
      </c>
      <c r="D7" s="9">
        <v>0.96851100000000012</v>
      </c>
      <c r="E7" s="9">
        <v>0.99969699999999984</v>
      </c>
      <c r="F7" s="9">
        <v>0.99650300000000003</v>
      </c>
      <c r="G7" s="9">
        <v>0.99639599999999995</v>
      </c>
      <c r="H7" s="9">
        <v>0.99323099999999998</v>
      </c>
      <c r="I7" s="9">
        <v>0.99311700000000003</v>
      </c>
      <c r="J7" s="9">
        <v>0.96765500000000004</v>
      </c>
      <c r="K7" s="9">
        <v>0.98320700000000005</v>
      </c>
      <c r="L7" s="9">
        <v>0.99636400000000003</v>
      </c>
      <c r="M7" s="9">
        <v>1.0095769999999999</v>
      </c>
      <c r="N7" s="9">
        <v>0.99637500000000001</v>
      </c>
      <c r="O7">
        <v>502.85478999999998</v>
      </c>
      <c r="P7">
        <f t="shared" si="0"/>
        <v>5</v>
      </c>
      <c r="R7" s="3"/>
      <c r="S7" s="3"/>
      <c r="T7" s="3"/>
      <c r="U7" s="3"/>
      <c r="V7" s="3"/>
      <c r="W7" s="3"/>
      <c r="X7" s="3"/>
      <c r="Y7" s="3"/>
    </row>
    <row r="8" spans="1:25" x14ac:dyDescent="0.25">
      <c r="A8" t="s">
        <v>21</v>
      </c>
      <c r="B8">
        <v>7</v>
      </c>
      <c r="C8" s="7">
        <v>0.995417514311284</v>
      </c>
      <c r="D8" s="9">
        <v>1.0075798528512285</v>
      </c>
      <c r="E8" s="9">
        <v>1.0029544180534185</v>
      </c>
      <c r="F8" s="9">
        <v>1.0015620828908922</v>
      </c>
      <c r="G8" s="9">
        <v>1.0047821580860863</v>
      </c>
      <c r="H8" s="9">
        <v>0.98949311016289565</v>
      </c>
      <c r="I8" s="9">
        <v>0.99883028468796287</v>
      </c>
      <c r="J8" s="9">
        <v>1.0113085821068679</v>
      </c>
      <c r="K8" s="9">
        <v>1.0014736100531343</v>
      </c>
      <c r="L8" s="9">
        <v>1.0172714173325452</v>
      </c>
      <c r="M8" s="9">
        <v>0.9985422619681168</v>
      </c>
      <c r="N8" s="9">
        <v>0.99775325834532702</v>
      </c>
      <c r="O8">
        <v>1057.2066500000001</v>
      </c>
      <c r="P8">
        <f t="shared" si="0"/>
        <v>11</v>
      </c>
      <c r="R8" s="3" t="s">
        <v>34</v>
      </c>
      <c r="S8" s="3"/>
      <c r="T8" s="3"/>
      <c r="U8" s="3"/>
      <c r="V8" s="3"/>
      <c r="W8" s="3"/>
      <c r="X8" s="3"/>
      <c r="Y8" s="3"/>
    </row>
    <row r="9" spans="1:25" x14ac:dyDescent="0.25">
      <c r="A9" t="s">
        <v>22</v>
      </c>
      <c r="B9">
        <v>8</v>
      </c>
      <c r="C9" s="7">
        <v>1.007219771420597</v>
      </c>
      <c r="D9" s="9">
        <v>1.0003654996288402</v>
      </c>
      <c r="E9" s="9">
        <v>0.9996997780969199</v>
      </c>
      <c r="F9" s="9">
        <v>0.99837368451032849</v>
      </c>
      <c r="G9" s="9">
        <v>0.99989718423121732</v>
      </c>
      <c r="H9" s="9">
        <v>1.0005163507576322</v>
      </c>
      <c r="I9" s="9">
        <v>1.0008917125270578</v>
      </c>
      <c r="J9" s="9">
        <v>0.99760538474849891</v>
      </c>
      <c r="K9" s="9">
        <v>0.99978140058064391</v>
      </c>
      <c r="L9" s="9">
        <v>0.99777522073826275</v>
      </c>
      <c r="M9" s="9">
        <v>0.99897145754951078</v>
      </c>
      <c r="N9" s="9">
        <v>1.0002742858398819</v>
      </c>
      <c r="O9">
        <v>267.71728000000002</v>
      </c>
      <c r="P9">
        <f t="shared" si="0"/>
        <v>3</v>
      </c>
      <c r="R9" s="3"/>
      <c r="S9" s="3"/>
      <c r="T9" s="3"/>
      <c r="U9" s="3"/>
      <c r="V9" s="3"/>
      <c r="W9" s="3"/>
      <c r="X9" s="3"/>
      <c r="Y9" s="3"/>
    </row>
    <row r="10" spans="1:25" x14ac:dyDescent="0.25">
      <c r="A10" t="s">
        <v>23</v>
      </c>
      <c r="B10">
        <v>9</v>
      </c>
      <c r="C10" s="7">
        <v>1.02765105351732</v>
      </c>
      <c r="D10" s="9">
        <v>1.0109990932761388</v>
      </c>
      <c r="E10" s="9">
        <v>1.0122326552923933</v>
      </c>
      <c r="F10" s="9">
        <v>1.0126758282559352</v>
      </c>
      <c r="G10" s="9">
        <v>0.99507784367144947</v>
      </c>
      <c r="H10" s="9">
        <v>0.98830438982238811</v>
      </c>
      <c r="I10" s="9">
        <v>0.99291722962928086</v>
      </c>
      <c r="J10" s="9">
        <v>1.0163605950274703</v>
      </c>
      <c r="K10" s="9">
        <v>1.0130903340784774</v>
      </c>
      <c r="L10" s="9">
        <v>0.99489515733096356</v>
      </c>
      <c r="M10" s="9">
        <v>0.98431484976373673</v>
      </c>
      <c r="N10" s="9">
        <v>0.99203627353408452</v>
      </c>
      <c r="O10">
        <v>1395.67454</v>
      </c>
      <c r="P10">
        <f t="shared" si="0"/>
        <v>14</v>
      </c>
      <c r="R10" s="3"/>
      <c r="S10" s="3"/>
      <c r="T10" s="3"/>
      <c r="U10" s="3"/>
      <c r="V10" s="3"/>
      <c r="W10" s="3"/>
      <c r="X10" s="3"/>
      <c r="Y10" s="3"/>
    </row>
    <row r="11" spans="1:25" ht="15" customHeight="1" x14ac:dyDescent="0.25">
      <c r="A11" t="s">
        <v>24</v>
      </c>
      <c r="B11">
        <v>10</v>
      </c>
      <c r="C11" s="7">
        <v>0.9490014740946392</v>
      </c>
      <c r="D11" s="9">
        <v>1.0883677121631041</v>
      </c>
      <c r="E11" s="9">
        <v>1.1438316013253773</v>
      </c>
      <c r="F11" s="9">
        <v>0.9120126112232092</v>
      </c>
      <c r="G11" s="9">
        <v>0.99689585615728815</v>
      </c>
      <c r="H11" s="9">
        <v>1.087733075521998</v>
      </c>
      <c r="I11" s="9">
        <v>1.0939738172522282</v>
      </c>
      <c r="J11" s="9">
        <v>1.005466025864276</v>
      </c>
      <c r="K11" s="9">
        <v>0.90479406260793616</v>
      </c>
      <c r="L11" s="9">
        <v>0.90018564491819386</v>
      </c>
      <c r="M11" s="9">
        <v>0.97370230798806168</v>
      </c>
      <c r="N11" s="9">
        <v>1.0340438809883989</v>
      </c>
      <c r="O11">
        <v>211.37558000000001</v>
      </c>
      <c r="P11">
        <f t="shared" si="0"/>
        <v>2</v>
      </c>
      <c r="R11" s="3" t="s">
        <v>35</v>
      </c>
      <c r="S11" s="3"/>
      <c r="T11" s="3"/>
      <c r="U11" s="3"/>
      <c r="V11" s="3"/>
      <c r="W11" s="3"/>
      <c r="X11" s="3"/>
      <c r="Y11" s="3"/>
    </row>
    <row r="12" spans="1:25" x14ac:dyDescent="0.25">
      <c r="A12" t="s">
        <v>25</v>
      </c>
      <c r="B12">
        <v>11</v>
      </c>
      <c r="C12" s="7">
        <v>1.0024367430183341</v>
      </c>
      <c r="D12" s="9">
        <v>1.0013164751541179</v>
      </c>
      <c r="E12" s="9">
        <v>0.99986292726007941</v>
      </c>
      <c r="F12" s="9">
        <v>0.99345649404949343</v>
      </c>
      <c r="G12" s="9">
        <v>0.99346323899212496</v>
      </c>
      <c r="H12" s="9">
        <v>0.99718381481574891</v>
      </c>
      <c r="I12" s="9">
        <v>0.99640609810821557</v>
      </c>
      <c r="J12" s="9">
        <v>0.99525287312338795</v>
      </c>
      <c r="K12" s="9">
        <v>0.99396394644324215</v>
      </c>
      <c r="L12" s="9">
        <v>0.99211202430925971</v>
      </c>
      <c r="M12" s="9">
        <v>0.98955810323613935</v>
      </c>
      <c r="N12" s="9">
        <v>0.98949341470018382</v>
      </c>
      <c r="O12">
        <v>313.34969000000001</v>
      </c>
      <c r="P12">
        <f t="shared" si="0"/>
        <v>3</v>
      </c>
      <c r="R12" s="3"/>
      <c r="S12" s="3"/>
      <c r="T12" s="3"/>
      <c r="U12" s="3"/>
      <c r="V12" s="3"/>
      <c r="W12" s="3"/>
      <c r="X12" s="3"/>
      <c r="Y12" s="3"/>
    </row>
    <row r="13" spans="1:25" x14ac:dyDescent="0.25">
      <c r="A13" t="s">
        <v>26</v>
      </c>
      <c r="B13">
        <v>12</v>
      </c>
      <c r="C13" s="7">
        <v>0.99561698142526678</v>
      </c>
      <c r="D13" s="9">
        <v>0.99943278405731195</v>
      </c>
      <c r="E13" s="9">
        <v>1.0004163199334246</v>
      </c>
      <c r="F13" s="9">
        <v>1.001692018914953</v>
      </c>
      <c r="G13" s="9">
        <v>0.99360394267809471</v>
      </c>
      <c r="H13" s="9">
        <v>0.99941050921297769</v>
      </c>
      <c r="I13" s="9">
        <v>0.99588313153576424</v>
      </c>
      <c r="J13" s="9">
        <v>1.0032442782629136</v>
      </c>
      <c r="K13" s="9">
        <v>0.99757664521160039</v>
      </c>
      <c r="L13" s="9">
        <v>1.0056382338362166</v>
      </c>
      <c r="M13" s="9">
        <v>1.0019660903632415</v>
      </c>
      <c r="N13" s="9">
        <v>0.99906552256449899</v>
      </c>
      <c r="O13">
        <v>781.08082000000002</v>
      </c>
      <c r="P13">
        <f t="shared" si="0"/>
        <v>8</v>
      </c>
      <c r="R13" s="3"/>
      <c r="S13" s="3"/>
      <c r="T13" s="3"/>
      <c r="U13" s="3"/>
      <c r="V13" s="3"/>
      <c r="W13" s="3"/>
      <c r="X13" s="3"/>
      <c r="Y13" s="3"/>
    </row>
    <row r="14" spans="1:25" x14ac:dyDescent="0.25">
      <c r="A14" t="s">
        <v>27</v>
      </c>
      <c r="B14">
        <v>13</v>
      </c>
      <c r="C14" s="7">
        <v>0.99468746759325255</v>
      </c>
      <c r="D14" s="9">
        <v>1.0020540954943742</v>
      </c>
      <c r="E14" s="9">
        <v>1.0056069558605913</v>
      </c>
      <c r="F14" s="9">
        <v>1.0044904658848979</v>
      </c>
      <c r="G14" s="9">
        <v>1.00368351911166</v>
      </c>
      <c r="H14" s="9">
        <v>1.0090610392767301</v>
      </c>
      <c r="I14" s="9">
        <v>1.0038979865190516</v>
      </c>
      <c r="J14" s="9">
        <v>1.0020154323625101</v>
      </c>
      <c r="K14" s="9">
        <v>0.99489981287059281</v>
      </c>
      <c r="L14" s="9">
        <v>1.0025536631064373</v>
      </c>
      <c r="M14" s="9">
        <v>0.98930289246906944</v>
      </c>
      <c r="N14" s="9">
        <v>0.9981918446755883</v>
      </c>
      <c r="O14">
        <v>1131.20885</v>
      </c>
      <c r="P14">
        <f t="shared" si="0"/>
        <v>11</v>
      </c>
      <c r="R14" s="3" t="s">
        <v>36</v>
      </c>
      <c r="S14" s="3"/>
      <c r="T14" s="3"/>
      <c r="U14" s="3"/>
      <c r="V14" s="3"/>
      <c r="W14" s="3"/>
      <c r="X14" s="3"/>
      <c r="Y14" s="3"/>
    </row>
    <row r="15" spans="1:25" x14ac:dyDescent="0.25">
      <c r="A15" t="s">
        <v>28</v>
      </c>
      <c r="B15">
        <v>14</v>
      </c>
      <c r="C15" s="7">
        <v>1.00714952985747</v>
      </c>
      <c r="D15" s="9">
        <v>1.0044623192320521</v>
      </c>
      <c r="E15" s="9">
        <v>1.0214608706134682</v>
      </c>
      <c r="F15" s="9">
        <v>1.0151619820465489</v>
      </c>
      <c r="G15" s="9">
        <v>0.99877961905560997</v>
      </c>
      <c r="H15" s="9">
        <v>1.0016839853680919</v>
      </c>
      <c r="I15" s="9">
        <v>0.99910543421132303</v>
      </c>
      <c r="J15" s="9">
        <v>0.99985893975779305</v>
      </c>
      <c r="K15" s="9">
        <v>0.9957305783022985</v>
      </c>
      <c r="L15" s="9">
        <v>1.0077057489752341</v>
      </c>
      <c r="M15" s="9">
        <v>0.99956385777062939</v>
      </c>
      <c r="N15" s="9">
        <v>1.0066452272026192</v>
      </c>
      <c r="O15">
        <v>981.34466999999995</v>
      </c>
      <c r="P15">
        <f t="shared" si="0"/>
        <v>10</v>
      </c>
      <c r="R15" s="3"/>
      <c r="S15" s="3"/>
      <c r="T15" s="3"/>
      <c r="U15" s="3"/>
      <c r="V15" s="3"/>
      <c r="W15" s="3"/>
      <c r="X15" s="3"/>
      <c r="Y15" s="3"/>
    </row>
    <row r="16" spans="1:25" x14ac:dyDescent="0.25">
      <c r="R16" s="3"/>
      <c r="S16" s="3"/>
      <c r="T16" s="3"/>
      <c r="U16" s="3"/>
      <c r="V16" s="3"/>
      <c r="W16" s="3"/>
      <c r="X16" s="3"/>
      <c r="Y16" s="3"/>
    </row>
    <row r="17" spans="1:25" x14ac:dyDescent="0.25">
      <c r="R17" s="3" t="s">
        <v>37</v>
      </c>
      <c r="S17" s="3"/>
      <c r="T17" s="3"/>
      <c r="U17" s="3"/>
      <c r="V17" s="3"/>
      <c r="W17" s="3"/>
      <c r="X17" s="3"/>
      <c r="Y17" s="3"/>
    </row>
    <row r="18" spans="1:25" x14ac:dyDescent="0.25">
      <c r="B18" s="5" t="s">
        <v>29</v>
      </c>
      <c r="C18" s="4" t="s">
        <v>2</v>
      </c>
      <c r="D18" s="11" t="s">
        <v>3</v>
      </c>
      <c r="E18" s="11" t="s">
        <v>4</v>
      </c>
      <c r="F18" s="11" t="s">
        <v>5</v>
      </c>
      <c r="G18" s="11" t="s">
        <v>6</v>
      </c>
      <c r="H18" s="11" t="s">
        <v>7</v>
      </c>
      <c r="I18" s="11" t="s">
        <v>8</v>
      </c>
      <c r="J18" s="11" t="s">
        <v>9</v>
      </c>
      <c r="K18" s="11" t="s">
        <v>10</v>
      </c>
      <c r="L18" s="11" t="s">
        <v>11</v>
      </c>
      <c r="M18" s="11" t="s">
        <v>12</v>
      </c>
      <c r="N18" s="11" t="s">
        <v>13</v>
      </c>
      <c r="R18" s="3"/>
      <c r="S18" s="3"/>
      <c r="T18" s="3"/>
      <c r="U18" s="3"/>
      <c r="V18" s="3"/>
      <c r="W18" s="3"/>
      <c r="X18" s="3"/>
      <c r="Y18" s="3"/>
    </row>
    <row r="19" spans="1:25" x14ac:dyDescent="0.25">
      <c r="A19" t="s">
        <v>15</v>
      </c>
      <c r="B19" s="5">
        <v>11</v>
      </c>
      <c r="C19" s="4">
        <f>B19*C2</f>
        <v>10.943104476087056</v>
      </c>
      <c r="D19" s="11">
        <f>C19*D2</f>
        <v>10.969903517947053</v>
      </c>
      <c r="E19" s="11">
        <f>D19*E2</f>
        <v>10.95762528717769</v>
      </c>
      <c r="F19" s="11">
        <f>E19*F2</f>
        <v>11.015966499121816</v>
      </c>
      <c r="G19" s="11">
        <f>F19*G2</f>
        <v>11.017057486421457</v>
      </c>
      <c r="H19" s="11">
        <f>G19*H2</f>
        <v>11.010330262502048</v>
      </c>
      <c r="I19" s="11">
        <f t="shared" ref="D19:N19" si="1">H19*I2</f>
        <v>11.02074960112267</v>
      </c>
      <c r="J19" s="11">
        <f>I19*J2</f>
        <v>11.04992434036834</v>
      </c>
      <c r="K19" s="11">
        <f>J19*K2</f>
        <v>11.071096467152387</v>
      </c>
      <c r="L19" s="11">
        <f t="shared" si="1"/>
        <v>11.108388696947424</v>
      </c>
      <c r="M19" s="11">
        <f t="shared" si="1"/>
        <v>11.10570664064455</v>
      </c>
      <c r="N19" s="11">
        <f t="shared" si="1"/>
        <v>11.179233666470171</v>
      </c>
      <c r="R19" s="3"/>
      <c r="S19" s="3"/>
      <c r="T19" s="3"/>
      <c r="U19" s="3"/>
      <c r="V19" s="3"/>
      <c r="W19" s="3"/>
      <c r="X19" s="3"/>
      <c r="Y19" s="3"/>
    </row>
    <row r="20" spans="1:25" x14ac:dyDescent="0.25">
      <c r="A20" t="s">
        <v>16</v>
      </c>
      <c r="B20" s="5">
        <v>9</v>
      </c>
      <c r="C20" s="4">
        <f t="shared" ref="C20:N32" si="2">B20*C3</f>
        <v>9.1723136238245058</v>
      </c>
      <c r="D20" s="11">
        <f t="shared" si="2"/>
        <v>9.1816381627173982</v>
      </c>
      <c r="E20" s="11">
        <f t="shared" si="2"/>
        <v>9.210271652324673</v>
      </c>
      <c r="F20" s="11">
        <f t="shared" si="2"/>
        <v>9.1655140742442125</v>
      </c>
      <c r="G20" s="11">
        <f t="shared" si="2"/>
        <v>9.2306720701814715</v>
      </c>
      <c r="H20" s="11">
        <f t="shared" si="2"/>
        <v>9.2314709219730542</v>
      </c>
      <c r="I20" s="11">
        <f t="shared" si="2"/>
        <v>9.1774637469856586</v>
      </c>
      <c r="J20" s="11">
        <f t="shared" si="2"/>
        <v>9.1716672634534717</v>
      </c>
      <c r="K20" s="11">
        <f t="shared" si="2"/>
        <v>9.1952547564199723</v>
      </c>
      <c r="L20" s="11">
        <f t="shared" si="2"/>
        <v>9.1845172574273377</v>
      </c>
      <c r="M20" s="11">
        <f t="shared" si="2"/>
        <v>9.1802353973519537</v>
      </c>
      <c r="N20" s="11">
        <f t="shared" si="2"/>
        <v>9.2486334453815751</v>
      </c>
    </row>
    <row r="21" spans="1:25" x14ac:dyDescent="0.25">
      <c r="A21" t="s">
        <v>17</v>
      </c>
      <c r="B21" s="5">
        <v>3</v>
      </c>
      <c r="C21" s="4">
        <f t="shared" si="2"/>
        <v>3.0761933481565755</v>
      </c>
      <c r="D21" s="11">
        <f t="shared" si="2"/>
        <v>3.080118983371817</v>
      </c>
      <c r="E21" s="11">
        <f t="shared" si="2"/>
        <v>3.0814813670598182</v>
      </c>
      <c r="F21" s="11">
        <f t="shared" si="2"/>
        <v>3.0809598794672506</v>
      </c>
      <c r="G21" s="11">
        <f t="shared" si="2"/>
        <v>3.0810536651775369</v>
      </c>
      <c r="H21" s="11">
        <f t="shared" si="2"/>
        <v>3.0843191812551018</v>
      </c>
      <c r="I21" s="11">
        <f t="shared" si="2"/>
        <v>3.0906416537054326</v>
      </c>
      <c r="J21" s="11">
        <f t="shared" si="2"/>
        <v>3.1034617723091364</v>
      </c>
      <c r="K21" s="11">
        <f t="shared" si="2"/>
        <v>3.1121704343018508</v>
      </c>
      <c r="L21" s="11">
        <f t="shared" si="2"/>
        <v>3.1130056269946169</v>
      </c>
      <c r="M21" s="11">
        <f t="shared" si="2"/>
        <v>3.1140316528035683</v>
      </c>
      <c r="N21" s="11">
        <f t="shared" si="2"/>
        <v>3.153148298995136</v>
      </c>
    </row>
    <row r="22" spans="1:25" x14ac:dyDescent="0.25">
      <c r="A22" t="s">
        <v>18</v>
      </c>
      <c r="B22" s="5">
        <v>5</v>
      </c>
      <c r="C22" s="4">
        <f t="shared" si="2"/>
        <v>4.4631987441111418</v>
      </c>
      <c r="D22" s="11">
        <f t="shared" si="2"/>
        <v>4.830902084115313</v>
      </c>
      <c r="E22" s="11">
        <f t="shared" si="2"/>
        <v>4.9590888346580604</v>
      </c>
      <c r="F22" s="11">
        <f t="shared" si="2"/>
        <v>4.9754544824701279</v>
      </c>
      <c r="G22" s="11">
        <f t="shared" si="2"/>
        <v>4.9887436672769558</v>
      </c>
      <c r="H22" s="11">
        <f t="shared" si="2"/>
        <v>4.7794275183105226</v>
      </c>
      <c r="I22" s="11">
        <f t="shared" si="2"/>
        <v>4.5327503336455255</v>
      </c>
      <c r="J22" s="11">
        <f t="shared" si="2"/>
        <v>4.8366995157032502</v>
      </c>
      <c r="K22" s="11">
        <f t="shared" si="2"/>
        <v>4.9750132292352012</v>
      </c>
      <c r="L22" s="11">
        <f t="shared" si="2"/>
        <v>5.0272181039450272</v>
      </c>
      <c r="M22" s="11">
        <f t="shared" si="2"/>
        <v>5.0264307552860865</v>
      </c>
      <c r="N22" s="11">
        <f t="shared" si="2"/>
        <v>4.9586859692231107</v>
      </c>
    </row>
    <row r="23" spans="1:25" x14ac:dyDescent="0.25">
      <c r="A23" t="s">
        <v>19</v>
      </c>
      <c r="B23" s="5">
        <v>5</v>
      </c>
      <c r="C23" s="4">
        <f t="shared" si="2"/>
        <v>5.0098486369566011</v>
      </c>
      <c r="D23" s="11">
        <f t="shared" si="2"/>
        <v>5.0697761950618903</v>
      </c>
      <c r="E23" s="11">
        <f t="shared" si="2"/>
        <v>5.0811466265252925</v>
      </c>
      <c r="F23" s="11">
        <f t="shared" si="2"/>
        <v>5.043440742643682</v>
      </c>
      <c r="G23" s="11">
        <f t="shared" si="2"/>
        <v>5.0398681727913175</v>
      </c>
      <c r="H23" s="11">
        <f t="shared" si="2"/>
        <v>5.0208611693057748</v>
      </c>
      <c r="I23" s="11">
        <f t="shared" si="2"/>
        <v>5.031297546598033</v>
      </c>
      <c r="J23" s="11">
        <f t="shared" si="2"/>
        <v>5.0324001209723237</v>
      </c>
      <c r="K23" s="11">
        <f t="shared" si="2"/>
        <v>5.0702428329794644</v>
      </c>
      <c r="L23" s="11">
        <f t="shared" si="2"/>
        <v>5.1009415548627794</v>
      </c>
      <c r="M23" s="11">
        <f t="shared" si="2"/>
        <v>5.1255129706154419</v>
      </c>
      <c r="N23" s="11">
        <f t="shared" si="2"/>
        <v>5.1444829189664443</v>
      </c>
    </row>
    <row r="24" spans="1:25" x14ac:dyDescent="0.25">
      <c r="A24" t="s">
        <v>20</v>
      </c>
      <c r="B24" s="5">
        <v>5</v>
      </c>
      <c r="C24" s="4">
        <f t="shared" si="2"/>
        <v>4.7208100000000002</v>
      </c>
      <c r="D24" s="11">
        <f t="shared" si="2"/>
        <v>4.572156413910001</v>
      </c>
      <c r="E24" s="11">
        <f t="shared" si="2"/>
        <v>4.5707710505165853</v>
      </c>
      <c r="F24" s="11">
        <f t="shared" si="2"/>
        <v>4.5547870641529293</v>
      </c>
      <c r="G24" s="11">
        <f t="shared" si="2"/>
        <v>4.538371611573722</v>
      </c>
      <c r="H24" s="11">
        <f t="shared" si="2"/>
        <v>4.5076513741349791</v>
      </c>
      <c r="I24" s="11">
        <f t="shared" si="2"/>
        <v>4.4766252097268078</v>
      </c>
      <c r="J24" s="11">
        <f t="shared" si="2"/>
        <v>4.3318287673181946</v>
      </c>
      <c r="K24" s="11">
        <f t="shared" si="2"/>
        <v>4.2590843668286205</v>
      </c>
      <c r="L24" s="11">
        <f t="shared" si="2"/>
        <v>4.243598336070832</v>
      </c>
      <c r="M24" s="11">
        <f t="shared" si="2"/>
        <v>4.2842392773353826</v>
      </c>
      <c r="N24" s="11">
        <f t="shared" si="2"/>
        <v>4.2687089099550422</v>
      </c>
    </row>
    <row r="25" spans="1:25" x14ac:dyDescent="0.25">
      <c r="A25" t="s">
        <v>21</v>
      </c>
      <c r="B25" s="5">
        <v>11</v>
      </c>
      <c r="C25" s="4">
        <f t="shared" si="2"/>
        <v>10.949592657424123</v>
      </c>
      <c r="D25" s="11">
        <f t="shared" si="2"/>
        <v>11.03258895854829</v>
      </c>
      <c r="E25" s="11">
        <f t="shared" si="2"/>
        <v>11.065183838543371</v>
      </c>
      <c r="F25" s="11">
        <f t="shared" si="2"/>
        <v>11.082468572902137</v>
      </c>
      <c r="G25" s="11">
        <f t="shared" si="2"/>
        <v>11.135466689601838</v>
      </c>
      <c r="H25" s="11">
        <f t="shared" si="2"/>
        <v>11.018467567809447</v>
      </c>
      <c r="I25" s="11">
        <f t="shared" si="2"/>
        <v>11.005579097580195</v>
      </c>
      <c r="J25" s="11">
        <f t="shared" si="2"/>
        <v>11.13003659243881</v>
      </c>
      <c r="K25" s="11">
        <f t="shared" si="2"/>
        <v>11.14643792625318</v>
      </c>
      <c r="L25" s="11">
        <f t="shared" si="2"/>
        <v>11.338952707448808</v>
      </c>
      <c r="M25" s="11">
        <f t="shared" si="2"/>
        <v>11.322423484845435</v>
      </c>
      <c r="N25" s="11">
        <f t="shared" si="2"/>
        <v>11.296984924370186</v>
      </c>
    </row>
    <row r="26" spans="1:25" x14ac:dyDescent="0.25">
      <c r="A26" t="s">
        <v>22</v>
      </c>
      <c r="B26" s="5">
        <v>3</v>
      </c>
      <c r="C26" s="4">
        <f t="shared" si="2"/>
        <v>3.0216593142617914</v>
      </c>
      <c r="D26" s="11">
        <f t="shared" si="2"/>
        <v>3.0227637296196357</v>
      </c>
      <c r="E26" s="11">
        <f t="shared" si="2"/>
        <v>3.0218562297401679</v>
      </c>
      <c r="F26" s="11">
        <f t="shared" si="2"/>
        <v>3.0169417381461812</v>
      </c>
      <c r="G26" s="11">
        <f t="shared" si="2"/>
        <v>3.016631548962001</v>
      </c>
      <c r="H26" s="11">
        <f t="shared" si="2"/>
        <v>3.018189188947805</v>
      </c>
      <c r="I26" s="11">
        <f t="shared" si="2"/>
        <v>3.0208805460566199</v>
      </c>
      <c r="J26" s="11">
        <f t="shared" si="2"/>
        <v>3.0136466994280697</v>
      </c>
      <c r="K26" s="11">
        <f t="shared" si="2"/>
        <v>3.0129879180094306</v>
      </c>
      <c r="L26" s="11">
        <f t="shared" si="2"/>
        <v>3.0062846849735783</v>
      </c>
      <c r="M26" s="11">
        <f t="shared" si="2"/>
        <v>3.0031925935568271</v>
      </c>
      <c r="N26" s="11">
        <f t="shared" si="2"/>
        <v>3.004016326759678</v>
      </c>
    </row>
    <row r="27" spans="1:25" x14ac:dyDescent="0.25">
      <c r="A27" t="s">
        <v>23</v>
      </c>
      <c r="B27" s="5">
        <v>14</v>
      </c>
      <c r="C27" s="4">
        <f t="shared" si="2"/>
        <v>14.38711474924248</v>
      </c>
      <c r="D27" s="11">
        <f t="shared" si="2"/>
        <v>14.545359966343911</v>
      </c>
      <c r="E27" s="11">
        <f t="shared" si="2"/>
        <v>14.723288340915973</v>
      </c>
      <c r="F27" s="11">
        <f t="shared" si="2"/>
        <v>14.909918215288036</v>
      </c>
      <c r="G27" s="11">
        <f t="shared" si="2"/>
        <v>14.836529266986485</v>
      </c>
      <c r="H27" s="11">
        <f t="shared" si="2"/>
        <v>14.663007004291082</v>
      </c>
      <c r="I27" s="11">
        <f t="shared" si="2"/>
        <v>14.559152292735442</v>
      </c>
      <c r="J27" s="11">
        <f t="shared" si="2"/>
        <v>14.797348687340152</v>
      </c>
      <c r="K27" s="11">
        <f t="shared" si="2"/>
        <v>14.991050925133154</v>
      </c>
      <c r="L27" s="11">
        <f t="shared" si="2"/>
        <v>14.914523968716836</v>
      </c>
      <c r="M27" s="11">
        <f t="shared" si="2"/>
        <v>14.680587419565162</v>
      </c>
      <c r="N27" s="11">
        <f t="shared" si="2"/>
        <v>14.563675236996785</v>
      </c>
    </row>
    <row r="28" spans="1:25" x14ac:dyDescent="0.25">
      <c r="A28" t="s">
        <v>24</v>
      </c>
      <c r="B28" s="5">
        <v>2</v>
      </c>
      <c r="C28" s="4">
        <f t="shared" si="2"/>
        <v>1.8980029481892784</v>
      </c>
      <c r="D28" s="12">
        <f t="shared" si="2"/>
        <v>2.0657251263995917</v>
      </c>
      <c r="E28" s="11">
        <f t="shared" si="2"/>
        <v>2.3628416792277123</v>
      </c>
      <c r="F28" s="11">
        <f t="shared" si="2"/>
        <v>2.1549414097794983</v>
      </c>
      <c r="G28" s="11">
        <f t="shared" si="2"/>
        <v>2.1482521616709267</v>
      </c>
      <c r="H28" s="11">
        <f t="shared" si="2"/>
        <v>2.3367249308110978</v>
      </c>
      <c r="I28" s="11">
        <f t="shared" si="2"/>
        <v>2.5563158924278655</v>
      </c>
      <c r="J28" s="11">
        <f t="shared" si="2"/>
        <v>2.5702887812131361</v>
      </c>
      <c r="K28" s="11">
        <f t="shared" si="2"/>
        <v>2.3255820284294342</v>
      </c>
      <c r="L28" s="11">
        <f t="shared" si="2"/>
        <v>2.0934555580719119</v>
      </c>
      <c r="M28" s="11">
        <f t="shared" si="2"/>
        <v>2.0384025085650563</v>
      </c>
      <c r="N28" s="11">
        <f t="shared" si="2"/>
        <v>2.1077976409730992</v>
      </c>
    </row>
    <row r="29" spans="1:25" x14ac:dyDescent="0.25">
      <c r="A29" t="s">
        <v>25</v>
      </c>
      <c r="B29" s="5">
        <v>3</v>
      </c>
      <c r="C29" s="4">
        <f t="shared" si="2"/>
        <v>3.007310229055002</v>
      </c>
      <c r="D29" s="11">
        <f t="shared" si="2"/>
        <v>3.0112692782522776</v>
      </c>
      <c r="E29" s="11">
        <f t="shared" si="2"/>
        <v>3.0108565153216689</v>
      </c>
      <c r="F29" s="11">
        <f t="shared" si="2"/>
        <v>2.9911549577975403</v>
      </c>
      <c r="G29" s="11">
        <f t="shared" si="2"/>
        <v>2.9716024927008973</v>
      </c>
      <c r="H29" s="11">
        <f t="shared" si="2"/>
        <v>2.9632339097874696</v>
      </c>
      <c r="I29" s="11">
        <f t="shared" si="2"/>
        <v>2.9525843378332848</v>
      </c>
      <c r="J29" s="11">
        <f t="shared" si="2"/>
        <v>2.9385680453676928</v>
      </c>
      <c r="K29" s="11">
        <f t="shared" si="2"/>
        <v>2.9208306912656763</v>
      </c>
      <c r="L29" s="11">
        <f t="shared" si="2"/>
        <v>2.8977912497762044</v>
      </c>
      <c r="M29" s="11">
        <f t="shared" si="2"/>
        <v>2.8675328127028226</v>
      </c>
      <c r="N29" s="11">
        <f t="shared" si="2"/>
        <v>2.8374048346061387</v>
      </c>
    </row>
    <row r="30" spans="1:25" x14ac:dyDescent="0.25">
      <c r="A30" t="s">
        <v>26</v>
      </c>
      <c r="B30" s="5">
        <v>8</v>
      </c>
      <c r="C30" s="4">
        <f t="shared" si="2"/>
        <v>7.9649358514021342</v>
      </c>
      <c r="D30" s="11">
        <f t="shared" si="2"/>
        <v>7.9604180128047313</v>
      </c>
      <c r="E30" s="11">
        <f t="shared" si="2"/>
        <v>7.9637320935018545</v>
      </c>
      <c r="F30" s="11">
        <f t="shared" si="2"/>
        <v>7.977206878837678</v>
      </c>
      <c r="G30" s="11">
        <f t="shared" si="2"/>
        <v>7.9261842063719348</v>
      </c>
      <c r="H30" s="11">
        <f t="shared" si="2"/>
        <v>7.9215117938060366</v>
      </c>
      <c r="I30" s="11">
        <f t="shared" si="2"/>
        <v>7.8888999717130446</v>
      </c>
      <c r="J30" s="11">
        <f t="shared" si="2"/>
        <v>7.9144937584095727</v>
      </c>
      <c r="K30" s="11">
        <f t="shared" si="2"/>
        <v>7.8953141320623716</v>
      </c>
      <c r="L30" s="11">
        <f t="shared" si="2"/>
        <v>7.9398297593493252</v>
      </c>
      <c r="M30" s="11">
        <f t="shared" si="2"/>
        <v>7.9554401821249598</v>
      </c>
      <c r="N30" s="11">
        <f t="shared" si="2"/>
        <v>7.9480060027852861</v>
      </c>
    </row>
    <row r="31" spans="1:25" x14ac:dyDescent="0.25">
      <c r="A31" t="s">
        <v>27</v>
      </c>
      <c r="B31" s="5">
        <v>11</v>
      </c>
      <c r="C31" s="4">
        <f t="shared" si="2"/>
        <v>10.941562143525777</v>
      </c>
      <c r="D31" s="11">
        <f t="shared" si="2"/>
        <v>10.964037157026208</v>
      </c>
      <c r="E31" s="11">
        <f t="shared" si="2"/>
        <v>11.025512029419538</v>
      </c>
      <c r="F31" s="11">
        <f t="shared" si="2"/>
        <v>11.075021715051177</v>
      </c>
      <c r="G31" s="11">
        <f t="shared" si="2"/>
        <v>11.115816769200617</v>
      </c>
      <c r="H31" s="11">
        <f t="shared" si="2"/>
        <v>11.216537621539278</v>
      </c>
      <c r="I31" s="11">
        <f t="shared" si="2"/>
        <v>11.260259533978473</v>
      </c>
      <c r="J31" s="11">
        <f t="shared" si="2"/>
        <v>11.282953825453516</v>
      </c>
      <c r="K31" s="11">
        <f t="shared" si="2"/>
        <v>11.225408649571243</v>
      </c>
      <c r="L31" s="11">
        <f t="shared" si="2"/>
        <v>11.254074561494335</v>
      </c>
      <c r="M31" s="11">
        <f t="shared" si="2"/>
        <v>11.13368851574892</v>
      </c>
      <c r="N31" s="11">
        <f t="shared" si="2"/>
        <v>11.113557077578827</v>
      </c>
    </row>
    <row r="32" spans="1:25" x14ac:dyDescent="0.25">
      <c r="A32" t="s">
        <v>28</v>
      </c>
      <c r="B32" s="5">
        <v>10</v>
      </c>
      <c r="C32" s="4">
        <f t="shared" si="2"/>
        <v>10.0714952985747</v>
      </c>
      <c r="D32" s="11">
        <f t="shared" si="2"/>
        <v>10.116437525741052</v>
      </c>
      <c r="E32" s="11">
        <f t="shared" si="2"/>
        <v>10.333545082550215</v>
      </c>
      <c r="F32" s="11">
        <f t="shared" si="2"/>
        <v>10.490222107569044</v>
      </c>
      <c r="G32" s="11">
        <f t="shared" si="2"/>
        <v>10.477420040406548</v>
      </c>
      <c r="H32" s="11">
        <f t="shared" si="2"/>
        <v>10.495063862449944</v>
      </c>
      <c r="I32" s="11">
        <f t="shared" si="2"/>
        <v>10.485675337368617</v>
      </c>
      <c r="J32" s="11">
        <f t="shared" si="2"/>
        <v>10.484196225465825</v>
      </c>
      <c r="K32" s="11">
        <f t="shared" si="2"/>
        <v>10.439434770617861</v>
      </c>
      <c r="L32" s="11">
        <f t="shared" si="2"/>
        <v>10.519878434403573</v>
      </c>
      <c r="M32" s="11">
        <f t="shared" si="2"/>
        <v>10.515290271170484</v>
      </c>
      <c r="N32" s="11">
        <f t="shared" si="2"/>
        <v>10.585166764123903</v>
      </c>
    </row>
    <row r="33" spans="2:27" x14ac:dyDescent="0.25">
      <c r="B33">
        <f>SUM(B19:B32)</f>
        <v>100</v>
      </c>
    </row>
    <row r="34" spans="2:27" x14ac:dyDescent="0.25">
      <c r="C34" t="s">
        <v>2</v>
      </c>
      <c r="D34" t="s">
        <v>3</v>
      </c>
      <c r="E34" t="s">
        <v>4</v>
      </c>
      <c r="F34" t="s">
        <v>5</v>
      </c>
      <c r="G34" t="s">
        <v>6</v>
      </c>
      <c r="H34" t="s">
        <v>7</v>
      </c>
      <c r="I34" t="s">
        <v>8</v>
      </c>
      <c r="J34" t="s">
        <v>9</v>
      </c>
      <c r="K34" t="s">
        <v>10</v>
      </c>
      <c r="L34" t="s">
        <v>11</v>
      </c>
      <c r="M34" t="s">
        <v>12</v>
      </c>
      <c r="N34" t="s">
        <v>13</v>
      </c>
      <c r="P34" s="2" t="s">
        <v>2</v>
      </c>
      <c r="Q34" s="2" t="s">
        <v>3</v>
      </c>
      <c r="R34" s="2" t="s">
        <v>4</v>
      </c>
      <c r="S34" s="2" t="s">
        <v>5</v>
      </c>
      <c r="T34" s="2" t="s">
        <v>6</v>
      </c>
      <c r="U34" s="2" t="s">
        <v>7</v>
      </c>
      <c r="V34" s="2" t="s">
        <v>8</v>
      </c>
      <c r="W34" s="2" t="s">
        <v>9</v>
      </c>
      <c r="X34" s="2" t="s">
        <v>10</v>
      </c>
      <c r="Y34" s="2" t="s">
        <v>11</v>
      </c>
      <c r="Z34" s="2" t="s">
        <v>12</v>
      </c>
      <c r="AA34" s="2" t="s">
        <v>13</v>
      </c>
    </row>
    <row r="35" spans="2:27" x14ac:dyDescent="0.25">
      <c r="C35" s="13">
        <f>SUM(C19:C32)/SUM($B$19:$B$32)</f>
        <v>0.99627142020811166</v>
      </c>
      <c r="D35" s="13">
        <f t="shared" ref="D35:N35" si="3">SUM(D19:D32)/SUM($B$19:$B$32)</f>
        <v>1.0042309511185916</v>
      </c>
      <c r="E35" s="13">
        <f t="shared" si="3"/>
        <v>1.0136720062748261</v>
      </c>
      <c r="F35" s="13">
        <f t="shared" si="3"/>
        <v>1.015339983374713</v>
      </c>
      <c r="G35" s="13">
        <f t="shared" si="3"/>
        <v>1.0152366984932371</v>
      </c>
      <c r="H35" s="13">
        <f t="shared" si="3"/>
        <v>1.0126679630692363</v>
      </c>
      <c r="I35" s="13">
        <f t="shared" si="3"/>
        <v>1.0105887510147766</v>
      </c>
      <c r="J35" s="13">
        <f t="shared" si="3"/>
        <v>1.0165751439524149</v>
      </c>
      <c r="K35" s="13">
        <f>SUM(K19:K32)/SUM($B$19:$B$32)</f>
        <v>1.0163990912825984</v>
      </c>
      <c r="L35" s="13">
        <f t="shared" si="3"/>
        <v>1.0174246050048259</v>
      </c>
      <c r="M35" s="13">
        <f t="shared" si="3"/>
        <v>1.0135271448231664</v>
      </c>
      <c r="N35" s="13">
        <f t="shared" si="3"/>
        <v>1.0140950201718539</v>
      </c>
      <c r="O35" s="16" t="s">
        <v>30</v>
      </c>
      <c r="P35" s="16"/>
      <c r="Q35" s="16">
        <f>(D36/C36)</f>
        <v>1.0079893197265635</v>
      </c>
      <c r="R35" s="16">
        <f>E36/D36</f>
        <v>1.0094012788051576</v>
      </c>
      <c r="S35" s="16">
        <f>F36/E36</f>
        <v>1.0016454800858283</v>
      </c>
      <c r="T35" s="16">
        <f>G36/F36</f>
        <v>0.99989827556959532</v>
      </c>
      <c r="U35" s="16">
        <f>H36/G36</f>
        <v>0.99746981622333675</v>
      </c>
      <c r="V35" s="16">
        <f>I36/H36</f>
        <v>0.99794679783474349</v>
      </c>
      <c r="W35" s="16">
        <f>J36/I36</f>
        <v>1.0059236686848405</v>
      </c>
      <c r="X35" s="16">
        <f>K36/J36</f>
        <v>0.99982681784926197</v>
      </c>
      <c r="Y35" s="16">
        <f>L36/K36</f>
        <v>1.0010089675709306</v>
      </c>
      <c r="Z35" s="16">
        <f>M36/L36</f>
        <v>0.99616928845391839</v>
      </c>
      <c r="AA35" s="16">
        <f>N36/M36</f>
        <v>1.0005602961416358</v>
      </c>
    </row>
    <row r="36" spans="2:27" x14ac:dyDescent="0.25">
      <c r="B36" t="s">
        <v>30</v>
      </c>
      <c r="C36" s="14">
        <f>C35*100</f>
        <v>99.627142020811164</v>
      </c>
      <c r="D36" s="14">
        <f t="shared" ref="D36:N36" si="4">D35*100</f>
        <v>100.42309511185917</v>
      </c>
      <c r="E36" s="14">
        <f t="shared" si="4"/>
        <v>101.36720062748262</v>
      </c>
      <c r="F36" s="14">
        <f t="shared" si="4"/>
        <v>101.5339983374713</v>
      </c>
      <c r="G36" s="14">
        <f t="shared" si="4"/>
        <v>101.52366984932371</v>
      </c>
      <c r="H36" s="14">
        <f t="shared" si="4"/>
        <v>101.26679630692364</v>
      </c>
      <c r="I36" s="14">
        <f t="shared" si="4"/>
        <v>101.05887510147767</v>
      </c>
      <c r="J36" s="14">
        <f t="shared" si="4"/>
        <v>101.65751439524149</v>
      </c>
      <c r="K36" s="14">
        <f t="shared" si="4"/>
        <v>101.63990912825984</v>
      </c>
      <c r="L36" s="14">
        <f t="shared" si="4"/>
        <v>101.74246050048259</v>
      </c>
      <c r="M36" s="14">
        <f t="shared" si="4"/>
        <v>101.35271448231664</v>
      </c>
      <c r="N36" s="14">
        <f t="shared" si="4"/>
        <v>101.40950201718539</v>
      </c>
      <c r="O36" s="10" t="s">
        <v>31</v>
      </c>
      <c r="P36" s="10"/>
      <c r="Q36" s="10">
        <f>D37/C37</f>
        <v>1.0090452261306533</v>
      </c>
      <c r="R36" s="10">
        <f>E37/D37</f>
        <v>1.0099601593625498</v>
      </c>
      <c r="S36" s="10">
        <f>F37/E37</f>
        <v>1</v>
      </c>
      <c r="T36" s="10">
        <f>G37/F37</f>
        <v>1</v>
      </c>
      <c r="U36" s="10">
        <f>H37/G37</f>
        <v>0.99802761341222879</v>
      </c>
      <c r="V36" s="10">
        <f>I37/H37</f>
        <v>0.99901185770750978</v>
      </c>
      <c r="W36" s="10">
        <f>J37/I37</f>
        <v>1.0059347181008902</v>
      </c>
      <c r="X36" s="10">
        <f>K37/J37</f>
        <v>0.99901671583087504</v>
      </c>
      <c r="Y36" s="10">
        <f>L37/K37</f>
        <v>0.99901574803149606</v>
      </c>
      <c r="Z36" s="10">
        <f>M37/L37</f>
        <v>0.99605911330049257</v>
      </c>
      <c r="AA36" s="10">
        <f>N37/M37</f>
        <v>1.0009891196834817</v>
      </c>
    </row>
    <row r="37" spans="2:27" x14ac:dyDescent="0.25">
      <c r="B37" t="s">
        <v>31</v>
      </c>
      <c r="C37" s="15">
        <v>99.5</v>
      </c>
      <c r="D37" s="15">
        <v>100.4</v>
      </c>
      <c r="E37" s="15">
        <v>101.4</v>
      </c>
      <c r="F37" s="15">
        <v>101.4</v>
      </c>
      <c r="G37" s="15">
        <v>101.4</v>
      </c>
      <c r="H37" s="15">
        <v>101.2</v>
      </c>
      <c r="I37" s="15">
        <v>101.1</v>
      </c>
      <c r="J37" s="15">
        <v>101.7</v>
      </c>
      <c r="K37" s="15">
        <v>101.6</v>
      </c>
      <c r="L37" s="15">
        <v>101.5</v>
      </c>
      <c r="M37" s="15">
        <v>101.1</v>
      </c>
      <c r="N37" s="15">
        <v>101.2</v>
      </c>
    </row>
    <row r="38" spans="2:27" x14ac:dyDescent="0.25">
      <c r="D38" s="1"/>
    </row>
    <row r="39" spans="2:27" x14ac:dyDescent="0.25">
      <c r="D39" s="1"/>
    </row>
    <row r="40" spans="2:27" x14ac:dyDescent="0.25">
      <c r="D40" s="1"/>
    </row>
    <row r="41" spans="2:27" x14ac:dyDescent="0.25">
      <c r="D41" s="1"/>
    </row>
    <row r="42" spans="2:27" x14ac:dyDescent="0.25">
      <c r="D42" s="1"/>
    </row>
    <row r="43" spans="2:27" x14ac:dyDescent="0.25">
      <c r="D43" s="1"/>
    </row>
    <row r="44" spans="2:27" x14ac:dyDescent="0.25">
      <c r="D44" s="1"/>
    </row>
    <row r="45" spans="2:27" x14ac:dyDescent="0.25">
      <c r="D45" s="1"/>
    </row>
    <row r="46" spans="2:27" x14ac:dyDescent="0.25">
      <c r="D46" s="1"/>
    </row>
  </sheetData>
  <mergeCells count="6">
    <mergeCell ref="R17:Y19"/>
    <mergeCell ref="R2:Y4"/>
    <mergeCell ref="R5:Y7"/>
    <mergeCell ref="R8:Y10"/>
    <mergeCell ref="R11:Y13"/>
    <mergeCell ref="R14:Y16"/>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2012_Relatives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Murtagh</dc:creator>
  <cp:lastModifiedBy>Matt Murtagh</cp:lastModifiedBy>
  <dcterms:created xsi:type="dcterms:W3CDTF">2018-01-26T17:01:03Z</dcterms:created>
  <dcterms:modified xsi:type="dcterms:W3CDTF">2018-02-12T18:04:13Z</dcterms:modified>
</cp:coreProperties>
</file>