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2\Week 2\"/>
    </mc:Choice>
  </mc:AlternateContent>
  <xr:revisionPtr revIDLastSave="0" documentId="13_ncr:1_{D9110DEA-4ED4-44E4-86C5-7D345CF7B5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1" i="1"/>
  <c r="G1" i="1" l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E15" i="4" l="1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C23" i="4" s="1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<sst xmlns="http://schemas.openxmlformats.org/spreadsheetml/2006/main" count="204" uniqueCount="122">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</sst>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14" fontId="0" fillId="0" borderId="0" xfId="0" applyNumberFormat="1" applyFont="1"/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topLeftCell="C1" workbookViewId="0">
      <selection activeCell="B43" sqref="B43"/>
    </sheetView>
  </sheetViews>
  <sheetFormatPr defaultRowHeight="15" x14ac:dyDescent="0.25"/>
  <cols>
    <col min="1" max="1" width="25.85546875" style="7" bestFit="1" customWidth="1"/>
    <col min="2" max="2" width="60.140625" bestFit="1" customWidth="1"/>
    <col min="3" max="3" width="14" bestFit="1" customWidth="1"/>
    <col min="4" max="4" width="13.7109375" bestFit="1" customWidth="1"/>
    <col min="5" max="5" width="27.140625" bestFit="1" customWidth="1"/>
    <col min="6" max="6" width="43" style="16" bestFit="1" customWidth="1"/>
    <col min="7" max="7" width="9.7109375" bestFit="1" customWidth="1"/>
    <col min="8" max="8" width="13.140625" bestFit="1" customWidth="1"/>
    <col min="9" max="9" width="17" bestFit="1" customWidth="1"/>
    <col min="10" max="10" width="20" bestFit="1" customWidth="1"/>
  </cols>
  <sheetData>
    <row r="1" spans="1:11" ht="28.7" customHeight="1" x14ac:dyDescent="0.35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43950</v>
      </c>
    </row>
    <row r="3" spans="1:11" ht="15.75" thickBot="1" x14ac:dyDescent="0.3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25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22">
        <f ca="1">TODAY()-I4</f>
        <v>1037</v>
      </c>
      <c r="K4" s="6"/>
    </row>
    <row r="5" spans="1:11" x14ac:dyDescent="0.25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22">
        <f t="shared" ref="J5:J35" ca="1" si="0">TODAY()-I5</f>
        <v>1014</v>
      </c>
      <c r="K5" s="6"/>
    </row>
    <row r="6" spans="1:11" x14ac:dyDescent="0.25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22">
        <f t="shared" ca="1" si="0"/>
        <v>1019</v>
      </c>
      <c r="K6" s="11"/>
    </row>
    <row r="7" spans="1:11" x14ac:dyDescent="0.25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22">
        <f t="shared" ca="1" si="0"/>
        <v>1029</v>
      </c>
      <c r="K7" s="6"/>
    </row>
    <row r="8" spans="1:11" x14ac:dyDescent="0.25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22">
        <f t="shared" ca="1" si="0"/>
        <v>1046</v>
      </c>
      <c r="K8" s="6"/>
    </row>
    <row r="9" spans="1:11" x14ac:dyDescent="0.25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22">
        <f t="shared" ca="1" si="0"/>
        <v>1004</v>
      </c>
      <c r="K9" s="6"/>
    </row>
    <row r="10" spans="1:11" x14ac:dyDescent="0.25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22">
        <f t="shared" ca="1" si="0"/>
        <v>1011</v>
      </c>
      <c r="K10" s="6"/>
    </row>
    <row r="11" spans="1:11" x14ac:dyDescent="0.25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22">
        <f t="shared" ca="1" si="0"/>
        <v>1012</v>
      </c>
      <c r="K11" s="6"/>
    </row>
    <row r="12" spans="1:11" x14ac:dyDescent="0.25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22">
        <f t="shared" ca="1" si="0"/>
        <v>1048</v>
      </c>
      <c r="K12" s="6"/>
    </row>
    <row r="13" spans="1:11" x14ac:dyDescent="0.25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22">
        <f t="shared" ca="1" si="0"/>
        <v>1032</v>
      </c>
      <c r="K13" s="6"/>
    </row>
    <row r="14" spans="1:11" x14ac:dyDescent="0.25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22">
        <f t="shared" ca="1" si="0"/>
        <v>1027</v>
      </c>
      <c r="K14" s="6"/>
    </row>
    <row r="15" spans="1:11" x14ac:dyDescent="0.25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22">
        <f t="shared" ca="1" si="0"/>
        <v>1044</v>
      </c>
      <c r="K15" s="6"/>
    </row>
    <row r="16" spans="1:11" x14ac:dyDescent="0.25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22">
        <f t="shared" ca="1" si="0"/>
        <v>1023</v>
      </c>
      <c r="K16" s="6"/>
    </row>
    <row r="17" spans="1:11" x14ac:dyDescent="0.25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22">
        <f t="shared" ca="1" si="0"/>
        <v>1026</v>
      </c>
      <c r="K17" s="6"/>
    </row>
    <row r="18" spans="1:11" x14ac:dyDescent="0.25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22">
        <f t="shared" ca="1" si="0"/>
        <v>1020</v>
      </c>
      <c r="K18" s="6"/>
    </row>
    <row r="19" spans="1:11" x14ac:dyDescent="0.25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22">
        <f t="shared" ca="1" si="0"/>
        <v>1043</v>
      </c>
      <c r="K19" s="6"/>
    </row>
    <row r="20" spans="1:11" x14ac:dyDescent="0.25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22">
        <f t="shared" ca="1" si="0"/>
        <v>1014</v>
      </c>
      <c r="K20" s="6"/>
    </row>
    <row r="21" spans="1:11" x14ac:dyDescent="0.25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22">
        <f t="shared" ca="1" si="0"/>
        <v>1018</v>
      </c>
      <c r="K21" s="6"/>
    </row>
    <row r="22" spans="1:11" x14ac:dyDescent="0.25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22">
        <f t="shared" ca="1" si="0"/>
        <v>1018</v>
      </c>
      <c r="K22" s="6"/>
    </row>
    <row r="23" spans="1:11" x14ac:dyDescent="0.25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22">
        <f t="shared" ca="1" si="0"/>
        <v>1042</v>
      </c>
    </row>
    <row r="24" spans="1:11" x14ac:dyDescent="0.25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22">
        <f t="shared" ca="1" si="0"/>
        <v>1033</v>
      </c>
    </row>
    <row r="25" spans="1:11" x14ac:dyDescent="0.25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22">
        <f t="shared" ca="1" si="0"/>
        <v>1024</v>
      </c>
    </row>
    <row r="26" spans="1:11" x14ac:dyDescent="0.25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22">
        <f t="shared" ca="1" si="0"/>
        <v>1016</v>
      </c>
    </row>
    <row r="27" spans="1:11" x14ac:dyDescent="0.25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22">
        <f t="shared" ca="1" si="0"/>
        <v>1034</v>
      </c>
    </row>
    <row r="28" spans="1:11" x14ac:dyDescent="0.25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22">
        <f t="shared" ca="1" si="0"/>
        <v>1030</v>
      </c>
    </row>
    <row r="29" spans="1:11" x14ac:dyDescent="0.25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22">
        <f t="shared" ca="1" si="0"/>
        <v>1027</v>
      </c>
    </row>
    <row r="30" spans="1:11" x14ac:dyDescent="0.25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22">
        <f t="shared" ca="1" si="0"/>
        <v>1035</v>
      </c>
    </row>
    <row r="31" spans="1:11" x14ac:dyDescent="0.25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22">
        <f t="shared" ca="1" si="0"/>
        <v>1037</v>
      </c>
    </row>
    <row r="32" spans="1:11" x14ac:dyDescent="0.25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22">
        <f t="shared" ca="1" si="0"/>
        <v>1026</v>
      </c>
    </row>
    <row r="33" spans="1:10" x14ac:dyDescent="0.25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22">
        <f t="shared" ca="1" si="0"/>
        <v>1047</v>
      </c>
    </row>
    <row r="34" spans="1:10" x14ac:dyDescent="0.25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22">
        <f t="shared" ca="1" si="0"/>
        <v>1032</v>
      </c>
    </row>
    <row r="35" spans="1:10" x14ac:dyDescent="0.25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22">
        <f t="shared" ca="1" si="0"/>
        <v>1016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workbookViewId="0">
      <selection activeCell="H15" sqref="H15"/>
    </sheetView>
  </sheetViews>
  <sheetFormatPr defaultRowHeight="15" x14ac:dyDescent="0.25"/>
  <cols>
    <col min="1" max="1" width="15" customWidth="1"/>
    <col min="2" max="2" width="16.42578125" bestFit="1" customWidth="1"/>
    <col min="3" max="3" width="16.7109375" customWidth="1"/>
    <col min="4" max="4" width="40" bestFit="1" customWidth="1"/>
    <col min="5" max="5" width="14.42578125" customWidth="1"/>
    <col min="6" max="6" width="6.140625" customWidth="1"/>
    <col min="7" max="8" width="6.85546875" style="15" customWidth="1"/>
  </cols>
  <sheetData>
    <row r="1" spans="1:8" ht="26.65" customHeight="1" x14ac:dyDescent="0.35">
      <c r="A1" s="20" t="s">
        <v>102</v>
      </c>
    </row>
    <row r="4" spans="1:8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8" x14ac:dyDescent="0.25">
      <c r="A5" s="18" t="str">
        <f>CONCATENATE("SKU-",Inventory!D4,"-",Inventory!A4)</f>
        <v>SKU-07-2425</v>
      </c>
      <c r="B5" s="18" t="str">
        <f>UPPER(Inventory!C4)</f>
        <v>GLASS</v>
      </c>
      <c r="C5" s="18" t="str">
        <f>LOWER( LEFT(Inventory!E4,5))</f>
        <v>dynam</v>
      </c>
      <c r="D5" s="19" t="str">
        <f>LEFT(Inventory!B4,FIND(",",Inventory!B4)-1)</f>
        <v>Solar Glass (Low Iron Tempered)</v>
      </c>
      <c r="E5" s="19" t="str">
        <f>CONCATENATE(RIGHT(Inventory!F4,3), MID(Inventory!F4,FIND(",",Inventory!F4)+2,4))</f>
        <v>NSW2007</v>
      </c>
      <c r="G5" s="17">
        <v>1</v>
      </c>
      <c r="H5" s="17">
        <f t="array" aca="1" ref="H5:H9" ca="1">TRANSPOSE('Check Digit'!B23:F23)</f>
        <v>1767</v>
      </c>
    </row>
    <row r="6" spans="1:8" x14ac:dyDescent="0.25">
      <c r="A6" s="18" t="str">
        <f>CONCATENATE("SKU-",Inventory!D5,"-",Inventory!A5)</f>
        <v>SKU-01-2213</v>
      </c>
      <c r="B6" s="18" t="str">
        <f>UPPER(Inventory!C5)</f>
        <v>ALUMINUM</v>
      </c>
      <c r="C6" s="18" t="str">
        <f>LOWER( LEFT(Inventory!E5,5))</f>
        <v>metal</v>
      </c>
      <c r="D6" s="19" t="str">
        <f>LEFT(Inventory!B5,FIND(",",Inventory!B5)-1)</f>
        <v>Aluminum 6061-T6 Bare Sheet</v>
      </c>
      <c r="E6" s="19" t="str">
        <f>CONCATENATE(RIGHT(Inventory!F5,3), MID(Inventory!F5,FIND(",",Inventory!F5)+2,4))</f>
        <v>VIC3182</v>
      </c>
      <c r="G6" s="17">
        <v>2</v>
      </c>
      <c r="H6" s="17">
        <f ca="1"/>
        <v>5827</v>
      </c>
    </row>
    <row r="7" spans="1:8" x14ac:dyDescent="0.25">
      <c r="A7" s="18" t="str">
        <f>CONCATENATE("SKU-",Inventory!D6,"-",Inventory!A6)</f>
        <v>SKU-12-2381</v>
      </c>
      <c r="B7" s="18" t="str">
        <f>UPPER(Inventory!C6)</f>
        <v>POLYCARBONATE</v>
      </c>
      <c r="C7" s="18" t="str">
        <f>LOWER( LEFT(Inventory!E6,5))</f>
        <v>harri</v>
      </c>
      <c r="D7" s="19" t="str">
        <f>LEFT(Inventory!B6,FIND(",",Inventory!B6)-1)</f>
        <v>LEXAN Polycarbonate Sheet</v>
      </c>
      <c r="E7" s="19" t="str">
        <f>CONCATENATE(RIGHT(Inventory!F6,3), MID(Inventory!F6,FIND(",",Inventory!F6)+2,4))</f>
        <v>NSW2010</v>
      </c>
      <c r="G7" s="17">
        <v>3</v>
      </c>
      <c r="H7" s="17">
        <f ca="1"/>
        <v>6275</v>
      </c>
    </row>
    <row r="8" spans="1:8" x14ac:dyDescent="0.25">
      <c r="A8" s="18" t="str">
        <f>CONCATENATE("SKU-",Inventory!D7,"-",Inventory!A7)</f>
        <v>SKU-15-2097</v>
      </c>
      <c r="B8" s="18" t="str">
        <f>UPPER(Inventory!C7)</f>
        <v>RUBBER</v>
      </c>
      <c r="C8" s="18" t="str">
        <f>LOWER( LEFT(Inventory!E7,5))</f>
        <v>pensh</v>
      </c>
      <c r="D8" s="19" t="str">
        <f>LEFT(Inventory!B7,FIND(",",Inventory!B7)-1)</f>
        <v>Washer</v>
      </c>
      <c r="E8" s="19" t="str">
        <f>CONCATENATE(RIGHT(Inventory!F7,3), MID(Inventory!F7,FIND(",",Inventory!F7)+2,4))</f>
        <v>NSW2000</v>
      </c>
      <c r="G8" s="17">
        <v>4</v>
      </c>
      <c r="H8" s="17">
        <f ca="1"/>
        <v>3203</v>
      </c>
    </row>
    <row r="9" spans="1:8" x14ac:dyDescent="0.25">
      <c r="A9" s="18" t="str">
        <f>CONCATENATE("SKU-",Inventory!D8,"-",Inventory!A8)</f>
        <v>SKU-17-2073</v>
      </c>
      <c r="B9" s="18" t="str">
        <f>UPPER(Inventory!C8)</f>
        <v>SILICON</v>
      </c>
      <c r="C9" s="18" t="str">
        <f>LOWER( LEFT(Inventory!E8,5))</f>
        <v>pensh</v>
      </c>
      <c r="D9" s="19" t="str">
        <f>LEFT(Inventory!B8,FIND(",",Inventory!B8)-1)</f>
        <v>Sealant/Caulking</v>
      </c>
      <c r="E9" s="19" t="str">
        <f>CONCATENATE(RIGHT(Inventory!F8,3), MID(Inventory!F8,FIND(",",Inventory!F8)+2,4))</f>
        <v>NSW2000</v>
      </c>
      <c r="G9" s="17">
        <v>5</v>
      </c>
      <c r="H9" s="17">
        <f ca="1"/>
        <v>7022</v>
      </c>
    </row>
    <row r="10" spans="1:8" x14ac:dyDescent="0.25">
      <c r="A10" s="18" t="str">
        <f>CONCATENATE("SKU-",Inventory!D9,"-",Inventory!A9)</f>
        <v>SKU-01-2290</v>
      </c>
      <c r="B10" s="18" t="str">
        <f>UPPER(Inventory!C9)</f>
        <v>ALUMINUM</v>
      </c>
      <c r="C10" s="18" t="str">
        <f>LOWER( LEFT(Inventory!E9,5))</f>
        <v>metal</v>
      </c>
      <c r="D10" s="19" t="str">
        <f>LEFT(Inventory!B9,FIND(",",Inventory!B9)-1)</f>
        <v>Aluminum 6061-T6</v>
      </c>
      <c r="E10" s="19" t="str">
        <f>CONCATENATE(RIGHT(Inventory!F9,3), MID(Inventory!F9,FIND(",",Inventory!F9)+2,4))</f>
        <v>VIC3182</v>
      </c>
    </row>
    <row r="11" spans="1:8" x14ac:dyDescent="0.25">
      <c r="A11" s="18" t="str">
        <f>CONCATENATE("SKU-",Inventory!D10,"-",Inventory!A10)</f>
        <v>SKU-11-2850</v>
      </c>
      <c r="B11" s="18" t="str">
        <f>UPPER(Inventory!C10)</f>
        <v>PLASTIC</v>
      </c>
      <c r="C11" s="18" t="str">
        <f>LOWER( LEFT(Inventory!E10,5))</f>
        <v>pensh</v>
      </c>
      <c r="D11" s="19" t="str">
        <f>LEFT(Inventory!B10,FIND(",",Inventory!B10)-1)</f>
        <v>Quick-Disconnect Tube Couplings</v>
      </c>
      <c r="E11" s="19" t="str">
        <f>CONCATENATE(RIGHT(Inventory!F10,3), MID(Inventory!F10,FIND(",",Inventory!F10)+2,4))</f>
        <v>NSW2000</v>
      </c>
    </row>
    <row r="12" spans="1:8" x14ac:dyDescent="0.25">
      <c r="A12" s="18" t="str">
        <f>CONCATENATE("SKU-",Inventory!D11,"-",Inventory!A11)</f>
        <v>SKU-11-2369</v>
      </c>
      <c r="B12" s="18" t="str">
        <f>UPPER(Inventory!C11)</f>
        <v>PLASTIC</v>
      </c>
      <c r="C12" s="18" t="str">
        <f>LOWER( LEFT(Inventory!E11,5))</f>
        <v>fresh</v>
      </c>
      <c r="D12" s="19" t="str">
        <f>LEFT(Inventory!B11,FIND(",",Inventory!B11)-1)</f>
        <v>Mini Adjustable Float Valve</v>
      </c>
      <c r="E12" s="19" t="str">
        <f>CONCATENATE(RIGHT(Inventory!F11,3), MID(Inventory!F11,FIND(",",Inventory!F11)+2,4))</f>
        <v>VIC3121</v>
      </c>
    </row>
    <row r="13" spans="1:8" x14ac:dyDescent="0.25">
      <c r="A13" s="18" t="str">
        <f>CONCATENATE("SKU-",Inventory!D12,"-",Inventory!A12)</f>
        <v>SKU-13-2082</v>
      </c>
      <c r="B13" s="18" t="str">
        <f>UPPER(Inventory!C12)</f>
        <v>POLYETHYLENE</v>
      </c>
      <c r="C13" s="18" t="str">
        <f>LOWER( LEFT(Inventory!E12,5))</f>
        <v xml:space="preserve">foam </v>
      </c>
      <c r="D13" s="19" t="str">
        <f>LEFT(Inventory!B12,FIND(",",Inventory!B12)-1)</f>
        <v>Closed Cell Foam</v>
      </c>
      <c r="E13" s="19" t="str">
        <f>CONCATENATE(RIGHT(Inventory!F12,3), MID(Inventory!F12,FIND(",",Inventory!F12)+2,4))</f>
        <v>NSW2018</v>
      </c>
    </row>
    <row r="14" spans="1:8" x14ac:dyDescent="0.25">
      <c r="A14" s="18" t="str">
        <f>CONCATENATE("SKU-",Inventory!D13,"-",Inventory!A13)</f>
        <v>SKU-19-2485</v>
      </c>
      <c r="B14" s="18" t="str">
        <f>UPPER(Inventory!C13)</f>
        <v>STEEL</v>
      </c>
      <c r="C14" s="18" t="str">
        <f>LOWER( LEFT(Inventory!E13,5))</f>
        <v>pensh</v>
      </c>
      <c r="D14" s="19" t="str">
        <f>LEFT(Inventory!B13,FIND(",",Inventory!B13)-1)</f>
        <v>Draw Latches</v>
      </c>
      <c r="E14" s="19" t="str">
        <f>CONCATENATE(RIGHT(Inventory!F13,3), MID(Inventory!F13,FIND(",",Inventory!F13)+2,4))</f>
        <v>NSW2000</v>
      </c>
    </row>
    <row r="15" spans="1:8" x14ac:dyDescent="0.25">
      <c r="A15" s="18" t="str">
        <f>CONCATENATE("SKU-",Inventory!D14,"-",Inventory!A14)</f>
        <v>SKU-16-2900</v>
      </c>
      <c r="B15" s="18" t="str">
        <f>UPPER(Inventory!C14)</f>
        <v>SALT</v>
      </c>
      <c r="C15" s="18" t="str">
        <f>LOWER( LEFT(Inventory!E14,5))</f>
        <v>aquar</v>
      </c>
      <c r="D15" s="19" t="str">
        <f>LEFT(Inventory!B14,FIND(",",Inventory!B14)-1)</f>
        <v>Tropic Marin Sea Salt</v>
      </c>
      <c r="E15" s="19" t="str">
        <f>CONCATENATE(RIGHT(Inventory!F14,3), MID(Inventory!F14,FIND(",",Inventory!F14)+2,4))</f>
        <v>VIC3181</v>
      </c>
    </row>
    <row r="16" spans="1:8" x14ac:dyDescent="0.25">
      <c r="A16" s="18" t="str">
        <f>CONCATENATE("SKU-",Inventory!D15,"-",Inventory!A15)</f>
        <v>SKU-19-2255</v>
      </c>
      <c r="B16" s="18" t="str">
        <f>UPPER(Inventory!C15)</f>
        <v>STEEL</v>
      </c>
      <c r="C16" s="18" t="str">
        <f>LOWER( LEFT(Inventory!E15,5))</f>
        <v>pensh</v>
      </c>
      <c r="D16" s="19" t="str">
        <f>LEFT(Inventory!B15,FIND(",",Inventory!B15)-1)</f>
        <v>Cap Screws</v>
      </c>
      <c r="E16" s="19" t="str">
        <f>CONCATENATE(RIGHT(Inventory!F15,3), MID(Inventory!F15,FIND(",",Inventory!F15)+2,4))</f>
        <v>NSW2000</v>
      </c>
    </row>
    <row r="17" spans="1:5" x14ac:dyDescent="0.25">
      <c r="A17" s="18" t="str">
        <f>CONCATENATE("SKU-",Inventory!D16,"-",Inventory!A16)</f>
        <v>SKU-19-2568</v>
      </c>
      <c r="B17" s="18" t="str">
        <f>UPPER(Inventory!C16)</f>
        <v>STEEL</v>
      </c>
      <c r="C17" s="18" t="str">
        <f>LOWER( LEFT(Inventory!E16,5))</f>
        <v>pensh</v>
      </c>
      <c r="D17" s="19" t="str">
        <f>LEFT(Inventory!B16,FIND(",",Inventory!B16)-1)</f>
        <v>Cap Screws</v>
      </c>
      <c r="E17" s="19" t="str">
        <f>CONCATENATE(RIGHT(Inventory!F16,3), MID(Inventory!F16,FIND(",",Inventory!F16)+2,4))</f>
        <v>NSW2000</v>
      </c>
    </row>
    <row r="18" spans="1:5" x14ac:dyDescent="0.25">
      <c r="A18" s="18" t="str">
        <f>CONCATENATE("SKU-",Inventory!D17,"-",Inventory!A17)</f>
        <v>SKU-19-2676</v>
      </c>
      <c r="B18" s="18" t="str">
        <f>UPPER(Inventory!C17)</f>
        <v>STEEL</v>
      </c>
      <c r="C18" s="18" t="str">
        <f>LOWER( LEFT(Inventory!E17,5))</f>
        <v>pensh</v>
      </c>
      <c r="D18" s="19" t="str">
        <f>LEFT(Inventory!B17,FIND(",",Inventory!B17)-1)</f>
        <v>Cap Screws</v>
      </c>
      <c r="E18" s="19" t="str">
        <f>CONCATENATE(RIGHT(Inventory!F17,3), MID(Inventory!F17,FIND(",",Inventory!F17)+2,4))</f>
        <v>NSW2000</v>
      </c>
    </row>
    <row r="19" spans="1:5" x14ac:dyDescent="0.25">
      <c r="A19" s="18" t="str">
        <f>CONCATENATE("SKU-",Inventory!D18,"-",Inventory!A18)</f>
        <v>SKU-15-2658</v>
      </c>
      <c r="B19" s="18" t="str">
        <f>UPPER(Inventory!C18)</f>
        <v>RUBBER</v>
      </c>
      <c r="C19" s="18" t="str">
        <f>LOWER( LEFT(Inventory!E18,5))</f>
        <v>garlo</v>
      </c>
      <c r="D19" s="19" t="str">
        <f>LEFT(Inventory!B18,FIND(",",Inventory!B18)-1)</f>
        <v>Red SBR Rubber Sheet (Custom Cut Gasket)</v>
      </c>
      <c r="E19" s="19" t="str">
        <f>CONCATENATE(RIGHT(Inventory!F18,3), MID(Inventory!F18,FIND(",",Inventory!F18)+2,4))</f>
        <v>NSW2135</v>
      </c>
    </row>
    <row r="20" spans="1:5" x14ac:dyDescent="0.25">
      <c r="A20" s="18" t="str">
        <f>CONCATENATE("SKU-",Inventory!D19,"-",Inventory!A19)</f>
        <v>SKU-09-2350</v>
      </c>
      <c r="B20" s="18" t="str">
        <f>UPPER(Inventory!C19)</f>
        <v>PAINT</v>
      </c>
      <c r="C20" s="18" t="str">
        <f>LOWER( LEFT(Inventory!E19,5))</f>
        <v>harri</v>
      </c>
      <c r="D20" s="19" t="str">
        <f>LEFT(Inventory!B19,FIND(",",Inventory!B19)-1)</f>
        <v>Rust-Oleum</v>
      </c>
      <c r="E20" s="19" t="str">
        <f>CONCATENATE(RIGHT(Inventory!F19,3), MID(Inventory!F19,FIND(",",Inventory!F19)+2,4))</f>
        <v>NSW2010</v>
      </c>
    </row>
    <row r="21" spans="1:5" x14ac:dyDescent="0.25">
      <c r="A21" s="18" t="str">
        <f>CONCATENATE("SKU-",Inventory!D20,"-",Inventory!A20)</f>
        <v>SKU-11-2252</v>
      </c>
      <c r="B21" s="18" t="str">
        <f>UPPER(Inventory!C20)</f>
        <v>PLASTIC</v>
      </c>
      <c r="C21" s="18" t="str">
        <f>LOWER( LEFT(Inventory!E20,5))</f>
        <v>fisch</v>
      </c>
      <c r="D21" s="19" t="str">
        <f>LEFT(Inventory!B20,FIND(",",Inventory!B20)-1)</f>
        <v>Containment Unit</v>
      </c>
      <c r="E21" s="19" t="str">
        <f>CONCATENATE(RIGHT(Inventory!F20,3), MID(Inventory!F20,FIND(",",Inventory!F20)+2,4))</f>
        <v>NSW2000</v>
      </c>
    </row>
    <row r="22" spans="1:5" x14ac:dyDescent="0.25">
      <c r="A22" s="18" t="str">
        <f>CONCATENATE("SKU-",Inventory!D21,"-",Inventory!A21)</f>
        <v>SKU-08-2937</v>
      </c>
      <c r="B22" s="18" t="str">
        <f>UPPER(Inventory!C21)</f>
        <v>OSB</v>
      </c>
      <c r="C22" s="18" t="str">
        <f>LOWER( LEFT(Inventory!E21,5))</f>
        <v>fisch</v>
      </c>
      <c r="D22" s="19" t="str">
        <f>LEFT(Inventory!B21,FIND(",",Inventory!B21)-1)</f>
        <v>Backboard</v>
      </c>
      <c r="E22" s="19" t="str">
        <f>CONCATENATE(RIGHT(Inventory!F21,3), MID(Inventory!F21,FIND(",",Inventory!F21)+2,4))</f>
        <v>NSW2000</v>
      </c>
    </row>
    <row r="23" spans="1:5" x14ac:dyDescent="0.25">
      <c r="A23" s="18" t="str">
        <f>CONCATENATE("SKU-",Inventory!D22,"-",Inventory!A22)</f>
        <v>SKU-10-2553</v>
      </c>
      <c r="B23" s="18" t="str">
        <f>UPPER(Inventory!C22)</f>
        <v>PE</v>
      </c>
      <c r="C23" s="18" t="str">
        <f>LOWER( LEFT(Inventory!E22,5))</f>
        <v>fisch</v>
      </c>
      <c r="D23" s="19" t="str">
        <f>LEFT(Inventory!B22,FIND(",",Inventory!B22)-1)</f>
        <v>Foam Board Insulation LD</v>
      </c>
      <c r="E23" s="19" t="str">
        <f>CONCATENATE(RIGHT(Inventory!F22,3), MID(Inventory!F22,FIND(",",Inventory!F22)+2,4))</f>
        <v>NSW2000</v>
      </c>
    </row>
    <row r="24" spans="1:5" x14ac:dyDescent="0.25">
      <c r="A24" s="18" t="str">
        <f>CONCATENATE("SKU-",Inventory!D23,"-",Inventory!A23)</f>
        <v>SKU-02-2236</v>
      </c>
      <c r="B24" s="18" t="str">
        <f>UPPER(Inventory!C23)</f>
        <v>ACRYLIC</v>
      </c>
      <c r="C24" s="18" t="str">
        <f>LOWER( LEFT(Inventory!E23,5))</f>
        <v>roche</v>
      </c>
      <c r="D24" s="19" t="str">
        <f>LEFT(Inventory!B23,FIND(",",Inventory!B23)-1)</f>
        <v>Brackets</v>
      </c>
      <c r="E24" s="19" t="str">
        <f>CONCATENATE(RIGHT(Inventory!F23,3), MID(Inventory!F23,FIND(",",Inventory!F23)+2,4))</f>
        <v>NSW2204</v>
      </c>
    </row>
    <row r="25" spans="1:5" x14ac:dyDescent="0.25">
      <c r="A25" s="18" t="str">
        <f>CONCATENATE("SKU-",Inventory!D24,"-",Inventory!A24)</f>
        <v>SKU-01-2785</v>
      </c>
      <c r="B25" s="18" t="str">
        <f>UPPER(Inventory!C24)</f>
        <v>ALUMINUM</v>
      </c>
      <c r="C25" s="18" t="str">
        <f>LOWER( LEFT(Inventory!E24,5))</f>
        <v>pensh</v>
      </c>
      <c r="D25" s="19" t="str">
        <f>LEFT(Inventory!B24,FIND(",",Inventory!B24)-1)</f>
        <v>Reflective Trough</v>
      </c>
      <c r="E25" s="19" t="str">
        <f>CONCATENATE(RIGHT(Inventory!F24,3), MID(Inventory!F24,FIND(",",Inventory!F24)+2,4))</f>
        <v>NSW2000</v>
      </c>
    </row>
    <row r="26" spans="1:5" x14ac:dyDescent="0.25">
      <c r="A26" s="18" t="str">
        <f>CONCATENATE("SKU-",Inventory!D25,"-",Inventory!A25)</f>
        <v>SKU-04-2872</v>
      </c>
      <c r="B26" s="18" t="str">
        <f>UPPER(Inventory!C25)</f>
        <v>COPPER</v>
      </c>
      <c r="C26" s="18" t="str">
        <f>LOWER( LEFT(Inventory!E25,5))</f>
        <v>pensh</v>
      </c>
      <c r="D26" s="19" t="str">
        <f>LEFT(Inventory!B25,FIND(",",Inventory!B25)-1)</f>
        <v>Receiver Pipe</v>
      </c>
      <c r="E26" s="19" t="str">
        <f>CONCATENATE(RIGHT(Inventory!F25,3), MID(Inventory!F25,FIND(",",Inventory!F25)+2,4))</f>
        <v>NSW2000</v>
      </c>
    </row>
    <row r="27" spans="1:5" x14ac:dyDescent="0.25">
      <c r="A27" s="18" t="str">
        <f>CONCATENATE("SKU-",Inventory!D26,"-",Inventory!A26)</f>
        <v>SKU-14-2422</v>
      </c>
      <c r="B27" s="18" t="str">
        <f>UPPER(Inventory!C26)</f>
        <v>PVC</v>
      </c>
      <c r="C27" s="18" t="str">
        <f>LOWER( LEFT(Inventory!E26,5))</f>
        <v>fisch</v>
      </c>
      <c r="D27" s="19" t="str">
        <f>LEFT(Inventory!B26,FIND(",",Inventory!B26)-1)</f>
        <v>PVC Pipe</v>
      </c>
      <c r="E27" s="19" t="str">
        <f>CONCATENATE(RIGHT(Inventory!F26,3), MID(Inventory!F26,FIND(",",Inventory!F26)+2,4))</f>
        <v>NSW2000</v>
      </c>
    </row>
    <row r="28" spans="1:5" x14ac:dyDescent="0.25">
      <c r="A28" s="18" t="str">
        <f>CONCATENATE("SKU-",Inventory!D27,"-",Inventory!A27)</f>
        <v>SKU-14-2224</v>
      </c>
      <c r="B28" s="18" t="str">
        <f>UPPER(Inventory!C27)</f>
        <v>PVC</v>
      </c>
      <c r="C28" s="18" t="str">
        <f>LOWER( LEFT(Inventory!E27,5))</f>
        <v>fisch</v>
      </c>
      <c r="D28" s="19" t="str">
        <f>LEFT(Inventory!B27,FIND(",",Inventory!B27)-1)</f>
        <v>PVC Fittings</v>
      </c>
      <c r="E28" s="19" t="str">
        <f>CONCATENATE(RIGHT(Inventory!F27,3), MID(Inventory!F27,FIND(",",Inventory!F27)+2,4))</f>
        <v>NSW2000</v>
      </c>
    </row>
    <row r="29" spans="1:5" x14ac:dyDescent="0.25">
      <c r="A29" s="18" t="str">
        <f>CONCATENATE("SKU-",Inventory!D28,"-",Inventory!A28)</f>
        <v>SKU-10-2907</v>
      </c>
      <c r="B29" s="18" t="str">
        <f>UPPER(Inventory!C28)</f>
        <v>PE</v>
      </c>
      <c r="C29" s="18" t="str">
        <f>LOWER( LEFT(Inventory!E28,5))</f>
        <v>fisch</v>
      </c>
      <c r="D29" s="19" t="str">
        <f>LEFT(Inventory!B28,FIND(",",Inventory!B28)-1)</f>
        <v>Pipe Insulation LD</v>
      </c>
      <c r="E29" s="19" t="str">
        <f>CONCATENATE(RIGHT(Inventory!F28,3), MID(Inventory!F28,FIND(",",Inventory!F28)+2,4))</f>
        <v>NSW2000</v>
      </c>
    </row>
    <row r="30" spans="1:5" x14ac:dyDescent="0.25">
      <c r="A30" s="18" t="str">
        <f>CONCATENATE("SKU-",Inventory!D29,"-",Inventory!A29)</f>
        <v>SKU-18-2933</v>
      </c>
      <c r="B30" s="18" t="str">
        <f>UPPER(Inventory!C29)</f>
        <v>STAINLESS STEEL</v>
      </c>
      <c r="C30" s="18" t="str">
        <f>LOWER( LEFT(Inventory!E29,5))</f>
        <v>pensh</v>
      </c>
      <c r="D30" s="19" t="str">
        <f>LEFT(Inventory!B29,FIND(",",Inventory!B29)-1)</f>
        <v>Housing Case</v>
      </c>
      <c r="E30" s="19" t="str">
        <f>CONCATENATE(RIGHT(Inventory!F29,3), MID(Inventory!F29,FIND(",",Inventory!F29)+2,4))</f>
        <v>NSW2000</v>
      </c>
    </row>
    <row r="31" spans="1:5" x14ac:dyDescent="0.25">
      <c r="A31" s="18" t="str">
        <f>CONCATENATE("SKU-",Inventory!D30,"-",Inventory!A30)</f>
        <v>SKU-05-2133</v>
      </c>
      <c r="B31" s="18" t="str">
        <f>UPPER(Inventory!C30)</f>
        <v>FIBERGLASS</v>
      </c>
      <c r="C31" s="18" t="str">
        <f>LOWER( LEFT(Inventory!E30,5))</f>
        <v>pensh</v>
      </c>
      <c r="D31" s="19" t="str">
        <f>LEFT(Inventory!B30,FIND(",",Inventory!B30)-1)</f>
        <v>Collector Back Insulation</v>
      </c>
      <c r="E31" s="19" t="str">
        <f>CONCATENATE(RIGHT(Inventory!F30,3), MID(Inventory!F30,FIND(",",Inventory!F30)+2,4))</f>
        <v>NSW2000</v>
      </c>
    </row>
    <row r="32" spans="1:5" x14ac:dyDescent="0.25">
      <c r="A32" s="18" t="str">
        <f>CONCATENATE("SKU-",Inventory!D31,"-",Inventory!A31)</f>
        <v>SKU-04-2675</v>
      </c>
      <c r="B32" s="18" t="str">
        <f>UPPER(Inventory!C31)</f>
        <v>COPPER</v>
      </c>
      <c r="C32" s="18" t="str">
        <f>LOWER( LEFT(Inventory!E31,5))</f>
        <v>pensh</v>
      </c>
      <c r="D32" s="19" t="str">
        <f>LEFT(Inventory!B31,FIND(",",Inventory!B31)-1)</f>
        <v>Receiver Tube</v>
      </c>
      <c r="E32" s="19" t="str">
        <f>CONCATENATE(RIGHT(Inventory!F31,3), MID(Inventory!F31,FIND(",",Inventory!F31)+2,4))</f>
        <v>NSW2000</v>
      </c>
    </row>
    <row r="33" spans="1:5" x14ac:dyDescent="0.25">
      <c r="A33" s="18" t="str">
        <f>CONCATENATE("SKU-",Inventory!D32,"-",Inventory!A32)</f>
        <v>SKU-01-2932</v>
      </c>
      <c r="B33" s="18" t="str">
        <f>UPPER(Inventory!C32)</f>
        <v>ALUMINUM</v>
      </c>
      <c r="C33" s="18" t="str">
        <f>LOWER( LEFT(Inventory!E32,5))</f>
        <v>pensh</v>
      </c>
      <c r="D33" s="19" t="str">
        <f>LEFT(Inventory!B32,FIND(",",Inventory!B32)-1)</f>
        <v>Absorber Fins</v>
      </c>
      <c r="E33" s="19" t="str">
        <f>CONCATENATE(RIGHT(Inventory!F32,3), MID(Inventory!F32,FIND(",",Inventory!F32)+2,4))</f>
        <v>NSW2000</v>
      </c>
    </row>
    <row r="34" spans="1:5" x14ac:dyDescent="0.25">
      <c r="A34" s="18" t="str">
        <f>CONCATENATE("SKU-",Inventory!D33,"-",Inventory!A33)</f>
        <v>SKU-06-2452</v>
      </c>
      <c r="B34" s="18" t="str">
        <f>UPPER(Inventory!C33)</f>
        <v>FOAM</v>
      </c>
      <c r="C34" s="18" t="str">
        <f>LOWER( LEFT(Inventory!E33,5))</f>
        <v>pensh</v>
      </c>
      <c r="D34" s="19" t="str">
        <f>LEFT(Inventory!B33,FIND(",",Inventory!B33)-1)</f>
        <v>Pipe Insulation</v>
      </c>
      <c r="E34" s="19" t="str">
        <f>CONCATENATE(RIGHT(Inventory!F33,3), MID(Inventory!F33,FIND(",",Inventory!F33)+2,4))</f>
        <v>NSW2000</v>
      </c>
    </row>
    <row r="35" spans="1:5" x14ac:dyDescent="0.25">
      <c r="A35" s="18" t="str">
        <f>CONCATENATE("SKU-",Inventory!D34,"-",Inventory!A34)</f>
        <v>SKU-06-2035</v>
      </c>
      <c r="B35" s="18" t="str">
        <f>UPPER(Inventory!C34)</f>
        <v>FOAM</v>
      </c>
      <c r="C35" s="18" t="str">
        <f>LOWER( LEFT(Inventory!E34,5))</f>
        <v>pensh</v>
      </c>
      <c r="D35" s="19" t="str">
        <f>LEFT(Inventory!B34,FIND(",",Inventory!B34)-1)</f>
        <v>Pipe Insulation</v>
      </c>
      <c r="E35" s="19" t="str">
        <f>CONCATENATE(RIGHT(Inventory!F34,3), MID(Inventory!F34,FIND(",",Inventory!F34)+2,4))</f>
        <v>NSW2000</v>
      </c>
    </row>
    <row r="36" spans="1:5" x14ac:dyDescent="0.25">
      <c r="A36" s="18" t="str">
        <f>CONCATENATE("SKU-",Inventory!D35,"-",Inventory!A35)</f>
        <v>SKU-17-2288</v>
      </c>
      <c r="B36" s="18" t="str">
        <f>UPPER(Inventory!C35)</f>
        <v>SILICON</v>
      </c>
      <c r="C36" s="18" t="str">
        <f>LOWER( LEFT(Inventory!E35,5))</f>
        <v>pensh</v>
      </c>
      <c r="D36" s="19" t="str">
        <f>LEFT(Inventory!B35,FIND(",",Inventory!B35)-1)</f>
        <v>Sealant/Caulking</v>
      </c>
      <c r="E36" s="19" t="str">
        <f>CONCATENATE(RIGHT(Inventory!F35,3), MID(Inventory!F35,FIND(",",Inventory!F35)+2,4))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ColWidth="8.85546875" defaultRowHeight="15" x14ac:dyDescent="0.25"/>
  <cols>
    <col min="1" max="6" width="12.28515625" style="16" customWidth="1"/>
    <col min="7" max="16384" width="8.85546875" style="16"/>
  </cols>
  <sheetData>
    <row r="1" spans="1:5" ht="23.25" x14ac:dyDescent="0.35">
      <c r="A1" s="4" t="s">
        <v>102</v>
      </c>
    </row>
    <row r="4" spans="1:5" ht="15.75" thickBot="1" x14ac:dyDescent="0.3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5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5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5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5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5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5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5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5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5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5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5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5">
      <c r="A16"/>
      <c r="D16" s="1"/>
      <c r="E16" s="1"/>
    </row>
    <row r="17" spans="1:9" x14ac:dyDescent="0.25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25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25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25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25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25">
      <c r="A22"/>
      <c r="D22" s="1"/>
      <c r="E22" s="1"/>
    </row>
    <row r="23" spans="1:9" x14ac:dyDescent="0.25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25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16.0</v>
      </c>
    </row>
    <row r="26" spans="1:9" x14ac:dyDescent="0.25">
      <c r="H26" s="16" t="s">
        <v>120</v>
      </c>
      <c r="I26" s="16" t="str">
        <f ca="1">LEFT(I25,FIND(".",I25)-1)</f>
        <v>16</v>
      </c>
    </row>
    <row r="27" spans="1:9" x14ac:dyDescent="0.25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25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25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1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2017-11-16T23:23:49Z</dcterms:created>
  <dcterms:modified xsi:type="dcterms:W3CDTF">2020-04-29T10:27:25Z</dcterms:modified>
</cp:coreProperties>
</file>