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4\"/>
    </mc:Choice>
  </mc:AlternateContent>
  <xr:revisionPtr revIDLastSave="0" documentId="13_ncr:1_{1F7897C5-A84D-4220-957F-66F045D707F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B13" i="3"/>
  <c r="C14" i="3"/>
  <c r="C15" i="3"/>
  <c r="C16" i="3"/>
  <c r="C17" i="3"/>
  <c r="C18" i="3"/>
  <c r="C13" i="3"/>
  <c r="C4" i="3"/>
  <c r="D7" i="3"/>
  <c r="E8" i="3"/>
  <c r="C5" i="3"/>
  <c r="D5" i="3"/>
  <c r="E5" i="3"/>
  <c r="C6" i="3"/>
  <c r="D6" i="3"/>
  <c r="E6" i="3"/>
  <c r="C7" i="3"/>
  <c r="E7" i="3"/>
  <c r="C8" i="3"/>
  <c r="D8" i="3"/>
  <c r="D4" i="3"/>
  <c r="E4" i="3"/>
  <c r="B5" i="3"/>
  <c r="B6" i="3"/>
  <c r="B7" i="3"/>
  <c r="B8" i="3"/>
  <c r="B4" i="3"/>
  <c r="C3" i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<sst xmlns="http://schemas.openxmlformats.org/spreadsheetml/2006/main" count="5960" uniqueCount="1684">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</sst>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2" fontId="0" fillId="0" borderId="0" xfId="0" applyNumberFormat="1"/>
    <xf numFmtId="2" fontId="16" fillId="0" borderId="9" xfId="1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D-492A-863C-21524AF5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329264"/>
        <c:axId val="518326968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4286496273527307E-2"/>
                  <c:y val="-0.2393920772854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D-492A-863C-21524AF5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99240"/>
        <c:axId val="518095304"/>
      </c:lineChart>
      <c:catAx>
        <c:axId val="51809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5304"/>
        <c:crosses val="autoZero"/>
        <c:auto val="1"/>
        <c:lblAlgn val="ctr"/>
        <c:lblOffset val="100"/>
        <c:noMultiLvlLbl val="0"/>
      </c:catAx>
      <c:valAx>
        <c:axId val="5180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9240"/>
        <c:crosses val="autoZero"/>
        <c:crossBetween val="between"/>
      </c:valAx>
      <c:valAx>
        <c:axId val="51832696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29264"/>
        <c:crosses val="max"/>
        <c:crossBetween val="between"/>
      </c:valAx>
      <c:catAx>
        <c:axId val="51832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326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7</xdr:row>
      <xdr:rowOff>80962</xdr:rowOff>
    </xdr:from>
    <xdr:to>
      <xdr:col>10</xdr:col>
      <xdr:colOff>581024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4FDC0-F8D4-4A4E-A1B8-F5806AD0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1"/>
  <sheetViews>
    <sheetView workbookViewId="0">
      <selection activeCell="O10" sqref="O10"/>
    </sheetView>
  </sheetViews>
  <sheetFormatPr defaultRowHeight="15" x14ac:dyDescent="0.25"/>
  <cols>
    <col min="1" max="1" width="12.28515625" style="3" customWidth="1"/>
    <col min="2" max="2" width="13.5703125" style="5" customWidth="1"/>
    <col min="3" max="3" width="12.42578125" style="5" customWidth="1"/>
    <col min="4" max="4" width="8.140625" style="5" bestFit="1" customWidth="1"/>
    <col min="5" max="5" width="9.7109375" style="5" bestFit="1" customWidth="1"/>
    <col min="6" max="6" width="9.28515625" bestFit="1" customWidth="1"/>
    <col min="7" max="7" width="11.7109375" bestFit="1" customWidth="1"/>
    <col min="8" max="9" width="9.7109375" bestFit="1" customWidth="1"/>
    <col min="10" max="10" width="12.28515625" customWidth="1"/>
    <col min="11" max="11" width="21.28515625" style="3" bestFit="1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>
        <f>COUNT(ID)</f>
        <v>9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5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  <c r="O657" t="s">
        <v>72</v>
      </c>
    </row>
    <row r="658" spans="1:15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  <c r="O658" t="s">
        <v>20</v>
      </c>
    </row>
    <row r="659" spans="1:15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  <c r="O659" t="s">
        <v>35</v>
      </c>
    </row>
    <row r="660" spans="1:15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  <c r="O660" t="s">
        <v>92</v>
      </c>
    </row>
    <row r="661" spans="1:15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5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5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5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  <c r="O664" t="s">
        <v>20</v>
      </c>
    </row>
    <row r="665" spans="1:15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5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5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5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5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5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5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5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dataValidations count="1">
    <dataValidation type="list" allowBlank="1" showInputMessage="1" showErrorMessage="1" sqref="O664" xr:uid="{40824F89-7189-40DD-A58C-85FEBDE1F20F}">
      <formula1>$O$657:$O$660</formula1>
    </dataValidation>
  </dataValidation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A16" sqref="A16"/>
    </sheetView>
  </sheetViews>
  <sheetFormatPr defaultRowHeight="15" x14ac:dyDescent="0.25"/>
  <cols>
    <col min="1" max="1" width="16.85546875" bestFit="1" customWidth="1"/>
    <col min="2" max="4" width="16.5703125" customWidth="1"/>
    <col min="5" max="5" width="14.28515625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20">
        <f>SUMIFS(Price_Paid,Property_Type,'Summary Data'!$A4)</f>
        <v>134564020</v>
      </c>
      <c r="C4" s="10">
        <f>SUMIFS(Price_Paid,Year_Sold,C$3,Property_Type,$A4)</f>
        <v>43619012</v>
      </c>
      <c r="D4" s="10">
        <f>SUMIFS(Price_Paid,Year_Sold,D$3,Property_Type,$A4)</f>
        <v>60995338</v>
      </c>
      <c r="E4" s="10">
        <f>SUMIFS(Price_Paid,Year_Sold,E$3,Property_Type,$A4)</f>
        <v>29949670</v>
      </c>
    </row>
    <row r="5" spans="1:6" x14ac:dyDescent="0.25">
      <c r="A5" t="s">
        <v>23</v>
      </c>
      <c r="B5" s="20">
        <f>SUMIFS(Price_Paid,Property_Type,'Summary Data'!$A5)</f>
        <v>167768172</v>
      </c>
      <c r="C5" s="10">
        <f>SUMIFS(Price_Paid,Year_Sold,C$3,Property_Type,$A5)</f>
        <v>43277207</v>
      </c>
      <c r="D5" s="10">
        <f>SUMIFS(Price_Paid,Year_Sold,D$3,Property_Type,$A5)</f>
        <v>89801479</v>
      </c>
      <c r="E5" s="10">
        <f>SUMIFS(Price_Paid,Year_Sold,E$3,Property_Type,$A5)</f>
        <v>34689486</v>
      </c>
    </row>
    <row r="6" spans="1:6" x14ac:dyDescent="0.25">
      <c r="A6" t="s">
        <v>33</v>
      </c>
      <c r="B6" s="20">
        <f>SUMIFS(Price_Paid,Property_Type,'Summary Data'!$A6)</f>
        <v>72906550</v>
      </c>
      <c r="C6" s="10">
        <f>SUMIFS(Price_Paid,Year_Sold,C$3,Property_Type,$A6)</f>
        <v>20712400</v>
      </c>
      <c r="D6" s="10">
        <f>SUMIFS(Price_Paid,Year_Sold,D$3,Property_Type,$A6)</f>
        <v>36343950</v>
      </c>
      <c r="E6" s="10">
        <f>SUMIFS(Price_Paid,Year_Sold,E$3,Property_Type,$A6)</f>
        <v>15850200</v>
      </c>
    </row>
    <row r="7" spans="1:6" x14ac:dyDescent="0.25">
      <c r="A7" t="s">
        <v>81</v>
      </c>
      <c r="B7" s="20">
        <f>SUMIFS(Price_Paid,Property_Type,'Summary Data'!$A7)</f>
        <v>63098333</v>
      </c>
      <c r="C7" s="10">
        <f>SUMIFS(Price_Paid,Year_Sold,C$3,Property_Type,$A7)</f>
        <v>62204897</v>
      </c>
      <c r="D7" s="10">
        <f>SUMIFS(Price_Paid,Year_Sold,D$3,Property_Type,$A7)</f>
        <v>840000</v>
      </c>
      <c r="E7" s="10">
        <f>SUMIFS(Price_Paid,Year_Sold,E$3,Property_Type,$A7)</f>
        <v>53436</v>
      </c>
    </row>
    <row r="8" spans="1:6" x14ac:dyDescent="0.25">
      <c r="A8" t="s">
        <v>1683</v>
      </c>
      <c r="B8" s="20">
        <f>SUMIFS(Price_Paid,Property_Type,'Summary Data'!$A8)</f>
        <v>23934000</v>
      </c>
      <c r="C8" s="10">
        <f>SUMIFS(Price_Paid,Year_Sold,C$3,Property_Type,$A8)</f>
        <v>10734000</v>
      </c>
      <c r="D8" s="10">
        <f>SUMIFS(Price_Paid,Year_Sold,D$3,Property_Type,$A8)</f>
        <v>12550000</v>
      </c>
      <c r="E8" s="10">
        <f>SUMIFS(Price_Paid,Year_Sold,E$3,Property_Type,$A8)</f>
        <v>650000</v>
      </c>
    </row>
    <row r="9" spans="1:6" ht="15.75" thickBot="1" x14ac:dyDescent="0.3">
      <c r="A9" s="11" t="s">
        <v>314</v>
      </c>
      <c r="B9" s="21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.75" thickTop="1" x14ac:dyDescent="0.25"/>
    <row r="11" spans="1:6" x14ac:dyDescent="0.25">
      <c r="A11" s="19" t="s">
        <v>1681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1675</v>
      </c>
      <c r="B13">
        <f>COUNTIFS(Month_Sold,$A13,Year_Sold,$B$11,Town,$A$12)</f>
        <v>37</v>
      </c>
      <c r="C13" s="10">
        <f>SUMIFS(Price_Paid,Month_Sold,$A13,Year_Sold,$B$11,Town,'Summary Data'!$A$12)</f>
        <v>27259601</v>
      </c>
    </row>
    <row r="14" spans="1:6" x14ac:dyDescent="0.25">
      <c r="A14" t="s">
        <v>1676</v>
      </c>
      <c r="B14">
        <f>COUNTIFS(Month_Sold,$A14,Year_Sold,$B$11,Town,$A$12)</f>
        <v>28</v>
      </c>
      <c r="C14" s="10">
        <f>SUMIFS(Price_Paid,Month_Sold,$A14,Year_Sold,$B$11,Town,'Summary Data'!$A$12)</f>
        <v>18390849</v>
      </c>
    </row>
    <row r="15" spans="1:6" x14ac:dyDescent="0.25">
      <c r="A15" t="s">
        <v>1677</v>
      </c>
      <c r="B15">
        <f>COUNTIFS(Month_Sold,$A15,Year_Sold,$B$11,Town,$A$12)</f>
        <v>19</v>
      </c>
      <c r="C15" s="10">
        <f>SUMIFS(Price_Paid,Month_Sold,$A15,Year_Sold,$B$11,Town,'Summary Data'!$A$12)</f>
        <v>15697350</v>
      </c>
    </row>
    <row r="16" spans="1:6" x14ac:dyDescent="0.25">
      <c r="A16" t="s">
        <v>1678</v>
      </c>
      <c r="B16">
        <f>COUNTIFS(Month_Sold,$A16,Year_Sold,$B$11,Town,$A$12)</f>
        <v>13</v>
      </c>
      <c r="C16" s="10">
        <f>SUMIFS(Price_Paid,Month_Sold,$A16,Year_Sold,$B$11,Town,'Summary Data'!$A$12)</f>
        <v>7555000</v>
      </c>
    </row>
    <row r="17" spans="1:3" x14ac:dyDescent="0.25">
      <c r="A17" t="s">
        <v>1679</v>
      </c>
      <c r="B17">
        <f>COUNTIFS(Month_Sold,$A17,Year_Sold,$B$11,Town,$A$12)</f>
        <v>12</v>
      </c>
      <c r="C17" s="10">
        <f>SUMIFS(Price_Paid,Month_Sold,$A17,Year_Sold,$B$11,Town,'Summary Data'!$A$12)</f>
        <v>8462550</v>
      </c>
    </row>
    <row r="18" spans="1:3" x14ac:dyDescent="0.25">
      <c r="A18" t="s">
        <v>1680</v>
      </c>
      <c r="B18">
        <f>COUNTIFS(Month_Sold,$A18,Year_Sold,$B$11,Town,$A$12)</f>
        <v>14</v>
      </c>
      <c r="C18" s="10">
        <f>SUMIFS(Price_Paid,Month_Sold,$A18,Year_Sold,$B$11,Town,'Summary Data'!$A$12)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F8F9D8D-9A77-46B7-A5E3-342477C511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1682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Windows User</cp:lastModifiedBy>
  <dcterms:created xsi:type="dcterms:W3CDTF">2017-07-27T01:27:30Z</dcterms:created>
  <dcterms:modified xsi:type="dcterms:W3CDTF">2020-04-29T21:03:50Z</dcterms:modified>
</cp:coreProperties>
</file>