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esktop\Excel\Course 2\Week 4\"/>
    </mc:Choice>
  </mc:AlternateContent>
  <xr:revisionPtr revIDLastSave="0" documentId="13_ncr:1_{8D0CD693-B840-498E-B42C-E259A992FC30}" xr6:coauthVersionLast="45" xr6:coauthVersionMax="45" xr10:uidLastSave="{00000000-0000-0000-0000-000000000000}"/>
  <workbookProtection lockStructure="1"/>
  <bookViews>
    <workbookView xWindow="-120" yWindow="-120" windowWidth="20730" windowHeight="11310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D36" i="13"/>
  <c r="D35" i="13"/>
  <c r="C36" i="13"/>
  <c r="B36" i="13"/>
  <c r="C35" i="13"/>
  <c r="B35" i="13"/>
  <c r="D34" i="13"/>
  <c r="C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E18" i="13"/>
  <c r="F19" i="13"/>
  <c r="E19" i="13"/>
  <c r="D19" i="13"/>
  <c r="F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<sst xmlns="http://schemas.openxmlformats.org/spreadsheetml/2006/main" count="1376" uniqueCount="597">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</sst>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D-48EA-B149-BC6FB04CF4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Dashboard!$A$12:$A$15</c15:sqref>
                  </c15:fullRef>
                </c:ext>
              </c:extLst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Dashboard!$B$12:$B$15</c15:sqref>
                  </c15:fullRef>
                </c:ext>
              </c:extLst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C38-4445-9C98-D6ABAB551E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6-4781-9161-D250E1BC66F0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6-4781-9161-D250E1BC66F0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6-4781-9161-D250E1BC66F0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6-4781-9161-D250E1BC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88640"/>
        <c:axId val="405684048"/>
      </c:barChart>
      <c:catAx>
        <c:axId val="4056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4048"/>
        <c:crosses val="autoZero"/>
        <c:auto val="1"/>
        <c:lblAlgn val="ctr"/>
        <c:lblOffset val="100"/>
        <c:noMultiLvlLbl val="0"/>
      </c:catAx>
      <c:valAx>
        <c:axId val="4056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1"/>
            <c:dispEq val="0"/>
            <c:trendlineLbl>
              <c:layout>
                <c:manualLayout>
                  <c:x val="-2.5325436625897265E-3"/>
                  <c:y val="-3.5497736695956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1-4841-B003-F38FD896E0CA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1.5592517794065367E-2"/>
                  <c:y val="-2.9020502871923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1-4841-B003-F38FD896E0CA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3.6197780752910912E-3"/>
                  <c:y val="4.2296321655445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1-4841-B003-F38FD896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51416"/>
        <c:axId val="411649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Dashboard!$E$33</c15:sqref>
                        </c15:formulaRef>
                      </c:ext>
                    </c:extLst>
                    <c:strCache>
                      <c:ptCount val="1"/>
                      <c:pt idx="0">
                        <c:v>Total student payments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Dashboard!$A$34:$A$36</c15:sqref>
                        </c15:formulaRef>
                      </c:ext>
                    </c:extLst>
                    <c:strCache>
                      <c:ptCount val="3"/>
                      <c:pt idx="0">
                        <c:v>Semester 1</c:v>
                      </c:pt>
                      <c:pt idx="1">
                        <c:v>Semester 2</c:v>
                      </c:pt>
                      <c:pt idx="2">
                        <c:v>Semester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Dashboard!$E$34:$E$36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2033100</c:v>
                      </c:pt>
                      <c:pt idx="1">
                        <c:v>1703700</c:v>
                      </c:pt>
                      <c:pt idx="2">
                        <c:v>2284200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CD1-4841-B003-F38FD896E0CA}"/>
                  </c:ext>
                </c:extLst>
              </c15:ser>
            </c15:filteredLineSeries>
          </c:ext>
        </c:extLst>
      </c:lineChart>
      <c:catAx>
        <c:axId val="4116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9448"/>
        <c:crosses val="autoZero"/>
        <c:auto val="1"/>
        <c:lblAlgn val="ctr"/>
        <c:lblOffset val="100"/>
        <c:noMultiLvlLbl val="0"/>
      </c:catAx>
      <c:valAx>
        <c:axId val="4116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723900</xdr:colOff>
      <xdr:row>3</xdr:row>
      <xdr:rowOff>123824</xdr:rowOff>
    </xdr:from>
    <xdr:to>
      <xdr:col>7</xdr:col>
      <xdr:colOff>238125</xdr:colOff>
      <xdr:row>14</xdr:row>
      <xdr:rowOff>90486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527E1-C67F-4763-85D1-8EB332EBD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</xdr:row>
      <xdr:rowOff>109537</xdr:rowOff>
    </xdr:from>
    <xdr:to>
      <xdr:col>13</xdr:col>
      <xdr:colOff>266700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7FA49-7A8F-45A6-A939-0B8D75898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24</xdr:row>
      <xdr:rowOff>166687</xdr:rowOff>
    </xdr:from>
    <xdr:to>
      <xdr:col>13</xdr:col>
      <xdr:colOff>257175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55C39-EA30-4EAB-AAC9-B35135C8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885825</xdr:colOff>
      <xdr:row>36</xdr:row>
      <xdr:rowOff>247649</xdr:rowOff>
    </xdr:from>
    <xdr:to>
      <xdr:col>9</xdr:col>
      <xdr:colOff>133350</xdr:colOff>
      <xdr:row>54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BBAE1-B781-43E9-A899-0ADB880E7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9" workbookViewId="0">
      <selection activeCell="A15" sqref="A15"/>
    </sheetView>
  </sheetViews>
  <sheetFormatPr defaultColWidth="9.85546875" defaultRowHeight="15"/>
  <cols>
    <col min="1" max="8" width="9.85546875" style="36"/>
    <col min="9" max="12" width="12.28515625" style="36" customWidth="1"/>
    <col min="13" max="13" width="39.5703125" style="36" customWidth="1"/>
    <col min="14" max="16" width="12.28515625" style="36" customWidth="1"/>
    <col min="17" max="16384" width="9.85546875" style="36"/>
  </cols>
  <sheetData>
    <row r="1" spans="1:16">
      <c r="H1" s="41"/>
    </row>
    <row r="2" spans="1:16" ht="34.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.75" thickBot="1">
      <c r="H5" s="41"/>
    </row>
    <row r="6" spans="1:16" ht="32.25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.75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5" customHeight="1"/>
    <row r="15" spans="1:16" ht="18.75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G1" workbookViewId="0">
      <selection activeCell="R8" sqref="R8:R255"/>
    </sheetView>
  </sheetViews>
  <sheetFormatPr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3.14062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.75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38.2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Payment_Semester_1+Payment_Semester_2+Payment_Semester_3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3" workbookViewId="0">
      <selection activeCell="A33" sqref="A33:E36"/>
    </sheetView>
  </sheetViews>
  <sheetFormatPr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.75">
      <c r="A12" s="80" t="s">
        <v>274</v>
      </c>
      <c r="B12" s="80"/>
    </row>
    <row r="13" spans="1:12" ht="18.75">
      <c r="A13" s="15" t="s">
        <v>268</v>
      </c>
      <c r="B13" s="13">
        <f>COUNTIFS(Course,A13)</f>
        <v>77</v>
      </c>
    </row>
    <row r="14" spans="1:12" ht="18.75">
      <c r="A14" s="15" t="s">
        <v>269</v>
      </c>
      <c r="B14" s="13">
        <f>COUNTIFS(Course,A14)</f>
        <v>114</v>
      </c>
    </row>
    <row r="15" spans="1:12" ht="18.75">
      <c r="A15" s="15" t="s">
        <v>270</v>
      </c>
      <c r="B15" s="13">
        <f>COUNTIFS(Course,A15)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9" t="s">
        <v>553</v>
      </c>
      <c r="I18" s="69"/>
      <c r="J18" s="70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COUNTIFS(Number_of_units__Semester_1,1)</f>
        <v>39</v>
      </c>
      <c r="E19" s="20">
        <f>COUNTIFS(Number_of_units__Semester_2,1)</f>
        <v>65</v>
      </c>
      <c r="F19" s="20">
        <f>COUNTIFS(Number_of_units__Semester_3,1)</f>
        <v>0</v>
      </c>
      <c r="H19" s="69" t="s">
        <v>284</v>
      </c>
      <c r="I19" s="69"/>
      <c r="J19" s="70"/>
      <c r="K19" s="20">
        <f>COUNTIFS(Course,$A$13,Average_mark_Semester_1,"&lt;50")</f>
        <v>9</v>
      </c>
      <c r="L19" s="20">
        <f>COUNTIFS(Course,$A$13,Average_mark_Semester_2,"&lt;50")</f>
        <v>7</v>
      </c>
      <c r="M19" s="20">
        <f>COUNTIFS(Course,$A$13,Average_mark_Semester_3,"&lt;50")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.5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.75">
      <c r="A26" s="15" t="s">
        <v>263</v>
      </c>
      <c r="B26" s="21">
        <f>SUMIFS(Total_Payment,Campus,A26)</f>
        <v>2008800</v>
      </c>
      <c r="C26" s="21">
        <f>SUMIFS(Total_Payment,Campus,$A26,Course,C$25)</f>
        <v>572400</v>
      </c>
      <c r="D26" s="21">
        <f>SUMIFS(Total_Payment,Campus,$A26,Course,D$25)</f>
        <v>963900</v>
      </c>
      <c r="E26" s="21">
        <f>SUMIFS(Total_Payment,Campus,$A26,Course,E$25)</f>
        <v>472500</v>
      </c>
      <c r="G26" s="7"/>
    </row>
    <row r="27" spans="1:13" ht="18.75">
      <c r="A27" s="15" t="s">
        <v>264</v>
      </c>
      <c r="B27" s="21">
        <f>SUMIFS(Total_Payment,Campus,A27)</f>
        <v>2983500</v>
      </c>
      <c r="C27" s="21">
        <f>SUMIFS(Total_Payment,Campus,$A27,Course,C$25)</f>
        <v>945000</v>
      </c>
      <c r="D27" s="21">
        <f>SUMIFS(Total_Payment,Campus,$A27,Course,D$25)</f>
        <v>1358100</v>
      </c>
      <c r="E27" s="21">
        <f>SUMIFS(Total_Payment,Campus,$A27,Course,E$25)</f>
        <v>680400</v>
      </c>
    </row>
    <row r="28" spans="1:13" ht="18.75">
      <c r="A28" s="15" t="s">
        <v>265</v>
      </c>
      <c r="B28" s="21">
        <f>SUMIFS(Total_Payment,Campus,A28)</f>
        <v>1028700</v>
      </c>
      <c r="C28" s="21">
        <f>SUMIFS(Total_Payment,Campus,$A28,Course,C$25)</f>
        <v>318600</v>
      </c>
      <c r="D28" s="21">
        <f>SUMIFS(Total_Payment,Campus,$A28,Course,D$25)</f>
        <v>442800</v>
      </c>
      <c r="E28" s="21">
        <f>SUMIFS(Total_Payment,Campus,$A28,Course,E$25)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.5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.75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13">
        <f>SUM(Payment_Semester_1)</f>
        <v>2033100</v>
      </c>
      <c r="F34" s="35"/>
      <c r="G34" s="7"/>
    </row>
    <row r="35" spans="1:7" ht="18.75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13">
        <f>SUM(Payment_Semester_2)</f>
        <v>1703700</v>
      </c>
      <c r="F35" s="35"/>
    </row>
    <row r="36" spans="1:7" ht="18.75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13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7793211-62D5-477E-93AB-24A9AE9C6CAE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Windows User</cp:lastModifiedBy>
  <dcterms:created xsi:type="dcterms:W3CDTF">2016-08-30T01:18:10Z</dcterms:created>
  <dcterms:modified xsi:type="dcterms:W3CDTF">2020-04-29T20:15:06Z</dcterms:modified>
</cp:coreProperties>
</file>