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dcui/Downloads/"/>
    </mc:Choice>
  </mc:AlternateContent>
  <xr:revisionPtr revIDLastSave="0" documentId="13_ncr:1_{331FF330-4FC1-504E-AE5D-C446FA6CDBED}" xr6:coauthVersionLast="47" xr6:coauthVersionMax="47" xr10:uidLastSave="{00000000-0000-0000-0000-000000000000}"/>
  <bookViews>
    <workbookView xWindow="0" yWindow="500" windowWidth="25660" windowHeight="16060" xr2:uid="{00000000-000D-0000-FFFF-FFFF00000000}"/>
  </bookViews>
  <sheets>
    <sheet name="Fund Returns-Style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0" hidden="1">'Fund Returns-Style'!$AM$6:$AM$12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'Fund Returns-Style'!$AM$10</definedName>
    <definedName name="solver_lhs2" localSheetId="0" hidden="1">'Fund Returns-Style'!$AM$11</definedName>
    <definedName name="solver_lhs3" localSheetId="0" hidden="1">'Fund Returns-Style'!$AM$12</definedName>
    <definedName name="solver_lhs4" localSheetId="0" hidden="1">'Fund Returns-Style'!$AM$13</definedName>
    <definedName name="solver_lhs5" localSheetId="0" hidden="1">'Fund Returns-Style'!$AM$7</definedName>
    <definedName name="solver_lhs6" localSheetId="0" hidden="1">'Fund Returns-Style'!$AM$8</definedName>
    <definedName name="solver_lhs7" localSheetId="0" hidden="1">'Fund Returns-Style'!$AM$9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'Fund Returns-Style'!$AM$14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1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9" i="1" l="1"/>
  <c r="S19" i="1"/>
  <c r="T19" i="1"/>
  <c r="U19" i="1"/>
  <c r="V19" i="1"/>
  <c r="W19" i="1"/>
  <c r="X19" i="1"/>
  <c r="P19" i="1"/>
  <c r="Y19" i="1"/>
  <c r="Z19" i="1"/>
  <c r="N20" i="1"/>
  <c r="S20" i="1"/>
  <c r="T20" i="1"/>
  <c r="U20" i="1"/>
  <c r="V20" i="1"/>
  <c r="W20" i="1"/>
  <c r="X20" i="1"/>
  <c r="P20" i="1"/>
  <c r="Y20" i="1"/>
  <c r="Z20" i="1"/>
  <c r="N21" i="1"/>
  <c r="S21" i="1"/>
  <c r="T21" i="1"/>
  <c r="U21" i="1"/>
  <c r="V21" i="1"/>
  <c r="W21" i="1"/>
  <c r="X21" i="1"/>
  <c r="P21" i="1"/>
  <c r="Y21" i="1"/>
  <c r="Z21" i="1"/>
  <c r="N22" i="1"/>
  <c r="S22" i="1"/>
  <c r="T22" i="1"/>
  <c r="U22" i="1"/>
  <c r="V22" i="1"/>
  <c r="W22" i="1"/>
  <c r="X22" i="1"/>
  <c r="P22" i="1"/>
  <c r="Y22" i="1"/>
  <c r="Z22" i="1"/>
  <c r="N23" i="1"/>
  <c r="S23" i="1"/>
  <c r="T23" i="1"/>
  <c r="U23" i="1"/>
  <c r="V23" i="1"/>
  <c r="W23" i="1"/>
  <c r="X23" i="1"/>
  <c r="P23" i="1"/>
  <c r="Y23" i="1"/>
  <c r="Z23" i="1"/>
  <c r="N24" i="1"/>
  <c r="S24" i="1"/>
  <c r="T24" i="1"/>
  <c r="U24" i="1"/>
  <c r="V24" i="1"/>
  <c r="W24" i="1"/>
  <c r="X24" i="1"/>
  <c r="P24" i="1"/>
  <c r="Y24" i="1"/>
  <c r="Z24" i="1"/>
  <c r="N25" i="1"/>
  <c r="S25" i="1"/>
  <c r="T25" i="1"/>
  <c r="U25" i="1"/>
  <c r="V25" i="1"/>
  <c r="W25" i="1"/>
  <c r="X25" i="1"/>
  <c r="P25" i="1"/>
  <c r="Y25" i="1"/>
  <c r="Z25" i="1"/>
  <c r="N26" i="1"/>
  <c r="S26" i="1"/>
  <c r="T26" i="1"/>
  <c r="U26" i="1"/>
  <c r="V26" i="1"/>
  <c r="W26" i="1"/>
  <c r="X26" i="1"/>
  <c r="P26" i="1"/>
  <c r="Y26" i="1"/>
  <c r="Z26" i="1"/>
  <c r="N27" i="1"/>
  <c r="S27" i="1"/>
  <c r="T27" i="1"/>
  <c r="U27" i="1"/>
  <c r="V27" i="1"/>
  <c r="W27" i="1"/>
  <c r="X27" i="1"/>
  <c r="P27" i="1"/>
  <c r="Y27" i="1"/>
  <c r="Z27" i="1"/>
  <c r="N28" i="1"/>
  <c r="S28" i="1"/>
  <c r="T28" i="1"/>
  <c r="U28" i="1"/>
  <c r="V28" i="1"/>
  <c r="W28" i="1"/>
  <c r="X28" i="1"/>
  <c r="P28" i="1"/>
  <c r="Y28" i="1"/>
  <c r="Z28" i="1"/>
  <c r="N29" i="1"/>
  <c r="S29" i="1"/>
  <c r="T29" i="1"/>
  <c r="U29" i="1"/>
  <c r="V29" i="1"/>
  <c r="W29" i="1"/>
  <c r="X29" i="1"/>
  <c r="P29" i="1"/>
  <c r="Y29" i="1"/>
  <c r="Z29" i="1"/>
  <c r="N30" i="1"/>
  <c r="S30" i="1"/>
  <c r="T30" i="1"/>
  <c r="U30" i="1"/>
  <c r="V30" i="1"/>
  <c r="W30" i="1"/>
  <c r="X30" i="1"/>
  <c r="P30" i="1"/>
  <c r="Y30" i="1"/>
  <c r="Z30" i="1"/>
  <c r="N31" i="1"/>
  <c r="S31" i="1"/>
  <c r="T31" i="1"/>
  <c r="U31" i="1"/>
  <c r="V31" i="1"/>
  <c r="W31" i="1"/>
  <c r="X31" i="1"/>
  <c r="P31" i="1"/>
  <c r="Y31" i="1"/>
  <c r="Z31" i="1"/>
  <c r="N32" i="1"/>
  <c r="S32" i="1"/>
  <c r="T32" i="1"/>
  <c r="U32" i="1"/>
  <c r="V32" i="1"/>
  <c r="W32" i="1"/>
  <c r="X32" i="1"/>
  <c r="P32" i="1"/>
  <c r="Y32" i="1"/>
  <c r="Z32" i="1"/>
  <c r="N33" i="1"/>
  <c r="S33" i="1"/>
  <c r="T33" i="1"/>
  <c r="U33" i="1"/>
  <c r="V33" i="1"/>
  <c r="W33" i="1"/>
  <c r="X33" i="1"/>
  <c r="P33" i="1"/>
  <c r="Y33" i="1"/>
  <c r="Z33" i="1"/>
  <c r="N34" i="1"/>
  <c r="S34" i="1"/>
  <c r="T34" i="1"/>
  <c r="U34" i="1"/>
  <c r="V34" i="1"/>
  <c r="W34" i="1"/>
  <c r="X34" i="1"/>
  <c r="P34" i="1"/>
  <c r="Y34" i="1"/>
  <c r="Z34" i="1"/>
  <c r="N35" i="1"/>
  <c r="S35" i="1"/>
  <c r="T35" i="1"/>
  <c r="U35" i="1"/>
  <c r="V35" i="1"/>
  <c r="W35" i="1"/>
  <c r="X35" i="1"/>
  <c r="P35" i="1"/>
  <c r="Y35" i="1"/>
  <c r="Z35" i="1"/>
  <c r="N36" i="1"/>
  <c r="S36" i="1"/>
  <c r="T36" i="1"/>
  <c r="U36" i="1"/>
  <c r="V36" i="1"/>
  <c r="W36" i="1"/>
  <c r="X36" i="1"/>
  <c r="P36" i="1"/>
  <c r="Y36" i="1"/>
  <c r="Z36" i="1"/>
  <c r="N37" i="1"/>
  <c r="S37" i="1"/>
  <c r="T37" i="1"/>
  <c r="U37" i="1"/>
  <c r="V37" i="1"/>
  <c r="W37" i="1"/>
  <c r="X37" i="1"/>
  <c r="P37" i="1"/>
  <c r="Y37" i="1"/>
  <c r="Z37" i="1"/>
  <c r="N38" i="1"/>
  <c r="S38" i="1"/>
  <c r="T38" i="1"/>
  <c r="U38" i="1"/>
  <c r="V38" i="1"/>
  <c r="W38" i="1"/>
  <c r="X38" i="1"/>
  <c r="P38" i="1"/>
  <c r="Y38" i="1"/>
  <c r="Z38" i="1"/>
  <c r="N39" i="1"/>
  <c r="S39" i="1"/>
  <c r="T39" i="1"/>
  <c r="U39" i="1"/>
  <c r="V39" i="1"/>
  <c r="W39" i="1"/>
  <c r="X39" i="1"/>
  <c r="P39" i="1"/>
  <c r="Y39" i="1"/>
  <c r="Z39" i="1"/>
  <c r="N40" i="1"/>
  <c r="S40" i="1"/>
  <c r="T40" i="1"/>
  <c r="U40" i="1"/>
  <c r="V40" i="1"/>
  <c r="W40" i="1"/>
  <c r="X40" i="1"/>
  <c r="P40" i="1"/>
  <c r="Y40" i="1"/>
  <c r="Z40" i="1"/>
  <c r="N41" i="1"/>
  <c r="S41" i="1"/>
  <c r="T41" i="1"/>
  <c r="U41" i="1"/>
  <c r="V41" i="1"/>
  <c r="W41" i="1"/>
  <c r="X41" i="1"/>
  <c r="P41" i="1"/>
  <c r="Y41" i="1"/>
  <c r="Z41" i="1"/>
  <c r="N42" i="1"/>
  <c r="S42" i="1"/>
  <c r="T42" i="1"/>
  <c r="U42" i="1"/>
  <c r="V42" i="1"/>
  <c r="W42" i="1"/>
  <c r="X42" i="1"/>
  <c r="P42" i="1"/>
  <c r="Y42" i="1"/>
  <c r="Z42" i="1"/>
  <c r="N43" i="1"/>
  <c r="S43" i="1"/>
  <c r="T43" i="1"/>
  <c r="U43" i="1"/>
  <c r="V43" i="1"/>
  <c r="W43" i="1"/>
  <c r="X43" i="1"/>
  <c r="P43" i="1"/>
  <c r="Y43" i="1"/>
  <c r="Z43" i="1"/>
  <c r="N44" i="1"/>
  <c r="S44" i="1"/>
  <c r="T44" i="1"/>
  <c r="U44" i="1"/>
  <c r="V44" i="1"/>
  <c r="W44" i="1"/>
  <c r="X44" i="1"/>
  <c r="P44" i="1"/>
  <c r="Y44" i="1"/>
  <c r="Z44" i="1"/>
  <c r="N45" i="1"/>
  <c r="S45" i="1"/>
  <c r="T45" i="1"/>
  <c r="U45" i="1"/>
  <c r="V45" i="1"/>
  <c r="W45" i="1"/>
  <c r="X45" i="1"/>
  <c r="P45" i="1"/>
  <c r="Y45" i="1"/>
  <c r="Z45" i="1"/>
  <c r="N46" i="1"/>
  <c r="S46" i="1"/>
  <c r="T46" i="1"/>
  <c r="U46" i="1"/>
  <c r="V46" i="1"/>
  <c r="W46" i="1"/>
  <c r="X46" i="1"/>
  <c r="P46" i="1"/>
  <c r="Y46" i="1"/>
  <c r="Z46" i="1"/>
  <c r="N47" i="1"/>
  <c r="S47" i="1"/>
  <c r="T47" i="1"/>
  <c r="U47" i="1"/>
  <c r="V47" i="1"/>
  <c r="W47" i="1"/>
  <c r="X47" i="1"/>
  <c r="P47" i="1"/>
  <c r="Y47" i="1"/>
  <c r="Z47" i="1"/>
  <c r="N48" i="1"/>
  <c r="S48" i="1"/>
  <c r="T48" i="1"/>
  <c r="U48" i="1"/>
  <c r="V48" i="1"/>
  <c r="W48" i="1"/>
  <c r="X48" i="1"/>
  <c r="P48" i="1"/>
  <c r="Y48" i="1"/>
  <c r="Z48" i="1"/>
  <c r="N49" i="1"/>
  <c r="S49" i="1"/>
  <c r="T49" i="1"/>
  <c r="U49" i="1"/>
  <c r="V49" i="1"/>
  <c r="W49" i="1"/>
  <c r="X49" i="1"/>
  <c r="P49" i="1"/>
  <c r="Y49" i="1"/>
  <c r="Z49" i="1"/>
  <c r="N50" i="1"/>
  <c r="S50" i="1"/>
  <c r="T50" i="1"/>
  <c r="U50" i="1"/>
  <c r="V50" i="1"/>
  <c r="W50" i="1"/>
  <c r="X50" i="1"/>
  <c r="P50" i="1"/>
  <c r="Y50" i="1"/>
  <c r="Z50" i="1"/>
  <c r="N51" i="1"/>
  <c r="S51" i="1"/>
  <c r="T51" i="1"/>
  <c r="U51" i="1"/>
  <c r="V51" i="1"/>
  <c r="W51" i="1"/>
  <c r="X51" i="1"/>
  <c r="P51" i="1"/>
  <c r="Y51" i="1"/>
  <c r="Z51" i="1"/>
  <c r="N52" i="1"/>
  <c r="S52" i="1"/>
  <c r="T52" i="1"/>
  <c r="U52" i="1"/>
  <c r="V52" i="1"/>
  <c r="W52" i="1"/>
  <c r="X52" i="1"/>
  <c r="P52" i="1"/>
  <c r="Y52" i="1"/>
  <c r="Z52" i="1"/>
  <c r="N53" i="1"/>
  <c r="S53" i="1"/>
  <c r="T53" i="1"/>
  <c r="U53" i="1"/>
  <c r="V53" i="1"/>
  <c r="W53" i="1"/>
  <c r="X53" i="1"/>
  <c r="P53" i="1"/>
  <c r="Y53" i="1"/>
  <c r="Z53" i="1"/>
  <c r="N54" i="1"/>
  <c r="S54" i="1"/>
  <c r="T54" i="1"/>
  <c r="U54" i="1"/>
  <c r="V54" i="1"/>
  <c r="W54" i="1"/>
  <c r="X54" i="1"/>
  <c r="P54" i="1"/>
  <c r="Y54" i="1"/>
  <c r="Z54" i="1"/>
  <c r="N55" i="1"/>
  <c r="S55" i="1"/>
  <c r="T55" i="1"/>
  <c r="U55" i="1"/>
  <c r="V55" i="1"/>
  <c r="W55" i="1"/>
  <c r="X55" i="1"/>
  <c r="P55" i="1"/>
  <c r="Y55" i="1"/>
  <c r="Z55" i="1"/>
  <c r="N56" i="1"/>
  <c r="S56" i="1"/>
  <c r="T56" i="1"/>
  <c r="U56" i="1"/>
  <c r="V56" i="1"/>
  <c r="W56" i="1"/>
  <c r="X56" i="1"/>
  <c r="P56" i="1"/>
  <c r="Y56" i="1"/>
  <c r="Z56" i="1"/>
  <c r="N57" i="1"/>
  <c r="S57" i="1"/>
  <c r="T57" i="1"/>
  <c r="U57" i="1"/>
  <c r="V57" i="1"/>
  <c r="W57" i="1"/>
  <c r="X57" i="1"/>
  <c r="P57" i="1"/>
  <c r="Y57" i="1"/>
  <c r="Z57" i="1"/>
  <c r="N58" i="1"/>
  <c r="S58" i="1"/>
  <c r="T58" i="1"/>
  <c r="U58" i="1"/>
  <c r="V58" i="1"/>
  <c r="W58" i="1"/>
  <c r="X58" i="1"/>
  <c r="P58" i="1"/>
  <c r="Y58" i="1"/>
  <c r="Z58" i="1"/>
  <c r="N59" i="1"/>
  <c r="S59" i="1"/>
  <c r="T59" i="1"/>
  <c r="U59" i="1"/>
  <c r="V59" i="1"/>
  <c r="W59" i="1"/>
  <c r="X59" i="1"/>
  <c r="P59" i="1"/>
  <c r="Y59" i="1"/>
  <c r="Z59" i="1"/>
  <c r="N60" i="1"/>
  <c r="S60" i="1"/>
  <c r="T60" i="1"/>
  <c r="U60" i="1"/>
  <c r="V60" i="1"/>
  <c r="W60" i="1"/>
  <c r="X60" i="1"/>
  <c r="P60" i="1"/>
  <c r="Y60" i="1"/>
  <c r="Z60" i="1"/>
  <c r="N61" i="1"/>
  <c r="S61" i="1"/>
  <c r="T61" i="1"/>
  <c r="U61" i="1"/>
  <c r="V61" i="1"/>
  <c r="W61" i="1"/>
  <c r="X61" i="1"/>
  <c r="P61" i="1"/>
  <c r="Y61" i="1"/>
  <c r="Z61" i="1"/>
  <c r="N62" i="1"/>
  <c r="S62" i="1"/>
  <c r="T62" i="1"/>
  <c r="U62" i="1"/>
  <c r="V62" i="1"/>
  <c r="W62" i="1"/>
  <c r="X62" i="1"/>
  <c r="P62" i="1"/>
  <c r="Y62" i="1"/>
  <c r="Z62" i="1"/>
  <c r="N63" i="1"/>
  <c r="S63" i="1"/>
  <c r="T63" i="1"/>
  <c r="U63" i="1"/>
  <c r="V63" i="1"/>
  <c r="W63" i="1"/>
  <c r="X63" i="1"/>
  <c r="P63" i="1"/>
  <c r="Y63" i="1"/>
  <c r="Z63" i="1"/>
  <c r="N64" i="1"/>
  <c r="S64" i="1"/>
  <c r="T64" i="1"/>
  <c r="U64" i="1"/>
  <c r="V64" i="1"/>
  <c r="W64" i="1"/>
  <c r="X64" i="1"/>
  <c r="P64" i="1"/>
  <c r="Y64" i="1"/>
  <c r="Z64" i="1"/>
  <c r="N65" i="1"/>
  <c r="S65" i="1"/>
  <c r="T65" i="1"/>
  <c r="U65" i="1"/>
  <c r="V65" i="1"/>
  <c r="W65" i="1"/>
  <c r="X65" i="1"/>
  <c r="P65" i="1"/>
  <c r="Y65" i="1"/>
  <c r="Z65" i="1"/>
  <c r="N66" i="1"/>
  <c r="S66" i="1"/>
  <c r="T66" i="1"/>
  <c r="U66" i="1"/>
  <c r="V66" i="1"/>
  <c r="W66" i="1"/>
  <c r="X66" i="1"/>
  <c r="P66" i="1"/>
  <c r="Y66" i="1"/>
  <c r="Z66" i="1"/>
  <c r="N67" i="1"/>
  <c r="S67" i="1"/>
  <c r="T67" i="1"/>
  <c r="U67" i="1"/>
  <c r="V67" i="1"/>
  <c r="W67" i="1"/>
  <c r="X67" i="1"/>
  <c r="P67" i="1"/>
  <c r="Y67" i="1"/>
  <c r="Z67" i="1"/>
  <c r="N68" i="1"/>
  <c r="S68" i="1"/>
  <c r="T68" i="1"/>
  <c r="U68" i="1"/>
  <c r="V68" i="1"/>
  <c r="W68" i="1"/>
  <c r="X68" i="1"/>
  <c r="P68" i="1"/>
  <c r="Y68" i="1"/>
  <c r="Z68" i="1"/>
  <c r="N69" i="1"/>
  <c r="S69" i="1"/>
  <c r="T69" i="1"/>
  <c r="U69" i="1"/>
  <c r="V69" i="1"/>
  <c r="W69" i="1"/>
  <c r="X69" i="1"/>
  <c r="P69" i="1"/>
  <c r="Y69" i="1"/>
  <c r="Z69" i="1"/>
  <c r="N70" i="1"/>
  <c r="S70" i="1"/>
  <c r="T70" i="1"/>
  <c r="U70" i="1"/>
  <c r="V70" i="1"/>
  <c r="W70" i="1"/>
  <c r="X70" i="1"/>
  <c r="P70" i="1"/>
  <c r="Y70" i="1"/>
  <c r="Z70" i="1"/>
  <c r="N71" i="1"/>
  <c r="S71" i="1"/>
  <c r="T71" i="1"/>
  <c r="U71" i="1"/>
  <c r="V71" i="1"/>
  <c r="W71" i="1"/>
  <c r="X71" i="1"/>
  <c r="P71" i="1"/>
  <c r="Y71" i="1"/>
  <c r="Z71" i="1"/>
  <c r="N72" i="1"/>
  <c r="S72" i="1"/>
  <c r="T72" i="1"/>
  <c r="U72" i="1"/>
  <c r="V72" i="1"/>
  <c r="W72" i="1"/>
  <c r="X72" i="1"/>
  <c r="P72" i="1"/>
  <c r="Y72" i="1"/>
  <c r="Z72" i="1"/>
  <c r="N73" i="1"/>
  <c r="S73" i="1"/>
  <c r="T73" i="1"/>
  <c r="U73" i="1"/>
  <c r="V73" i="1"/>
  <c r="W73" i="1"/>
  <c r="X73" i="1"/>
  <c r="P73" i="1"/>
  <c r="Y73" i="1"/>
  <c r="Z73" i="1"/>
  <c r="N74" i="1"/>
  <c r="S74" i="1"/>
  <c r="T74" i="1"/>
  <c r="U74" i="1"/>
  <c r="V74" i="1"/>
  <c r="W74" i="1"/>
  <c r="X74" i="1"/>
  <c r="P74" i="1"/>
  <c r="Y74" i="1"/>
  <c r="Z74" i="1"/>
  <c r="N75" i="1"/>
  <c r="S75" i="1"/>
  <c r="T75" i="1"/>
  <c r="U75" i="1"/>
  <c r="V75" i="1"/>
  <c r="W75" i="1"/>
  <c r="X75" i="1"/>
  <c r="P75" i="1"/>
  <c r="Y75" i="1"/>
  <c r="Z75" i="1"/>
  <c r="N76" i="1"/>
  <c r="S76" i="1"/>
  <c r="T76" i="1"/>
  <c r="U76" i="1"/>
  <c r="V76" i="1"/>
  <c r="W76" i="1"/>
  <c r="X76" i="1"/>
  <c r="P76" i="1"/>
  <c r="Y76" i="1"/>
  <c r="Z76" i="1"/>
  <c r="N77" i="1"/>
  <c r="S77" i="1"/>
  <c r="T77" i="1"/>
  <c r="U77" i="1"/>
  <c r="V77" i="1"/>
  <c r="W77" i="1"/>
  <c r="X77" i="1"/>
  <c r="P77" i="1"/>
  <c r="Y77" i="1"/>
  <c r="Z77" i="1"/>
  <c r="N78" i="1"/>
  <c r="S78" i="1"/>
  <c r="T78" i="1"/>
  <c r="U78" i="1"/>
  <c r="V78" i="1"/>
  <c r="W78" i="1"/>
  <c r="X78" i="1"/>
  <c r="P78" i="1"/>
  <c r="Y78" i="1"/>
  <c r="Z78" i="1"/>
  <c r="N79" i="1"/>
  <c r="S79" i="1"/>
  <c r="T79" i="1"/>
  <c r="U79" i="1"/>
  <c r="V79" i="1"/>
  <c r="W79" i="1"/>
  <c r="X79" i="1"/>
  <c r="P79" i="1"/>
  <c r="Y79" i="1"/>
  <c r="Z79" i="1"/>
  <c r="N80" i="1"/>
  <c r="S80" i="1"/>
  <c r="T80" i="1"/>
  <c r="U80" i="1"/>
  <c r="V80" i="1"/>
  <c r="W80" i="1"/>
  <c r="X80" i="1"/>
  <c r="P80" i="1"/>
  <c r="Y80" i="1"/>
  <c r="Z80" i="1"/>
  <c r="N81" i="1"/>
  <c r="S81" i="1"/>
  <c r="T81" i="1"/>
  <c r="U81" i="1"/>
  <c r="V81" i="1"/>
  <c r="W81" i="1"/>
  <c r="X81" i="1"/>
  <c r="P81" i="1"/>
  <c r="Y81" i="1"/>
  <c r="Z81" i="1"/>
  <c r="N82" i="1"/>
  <c r="S82" i="1"/>
  <c r="T82" i="1"/>
  <c r="U82" i="1"/>
  <c r="V82" i="1"/>
  <c r="W82" i="1"/>
  <c r="X82" i="1"/>
  <c r="P82" i="1"/>
  <c r="Y82" i="1"/>
  <c r="Z82" i="1"/>
  <c r="N83" i="1"/>
  <c r="S83" i="1"/>
  <c r="T83" i="1"/>
  <c r="U83" i="1"/>
  <c r="V83" i="1"/>
  <c r="W83" i="1"/>
  <c r="X83" i="1"/>
  <c r="P83" i="1"/>
  <c r="Y83" i="1"/>
  <c r="Z83" i="1"/>
  <c r="N84" i="1"/>
  <c r="S84" i="1"/>
  <c r="T84" i="1"/>
  <c r="U84" i="1"/>
  <c r="V84" i="1"/>
  <c r="W84" i="1"/>
  <c r="X84" i="1"/>
  <c r="P84" i="1"/>
  <c r="Y84" i="1"/>
  <c r="Z84" i="1"/>
  <c r="N85" i="1"/>
  <c r="S85" i="1"/>
  <c r="T85" i="1"/>
  <c r="U85" i="1"/>
  <c r="V85" i="1"/>
  <c r="W85" i="1"/>
  <c r="X85" i="1"/>
  <c r="P85" i="1"/>
  <c r="Y85" i="1"/>
  <c r="Z85" i="1"/>
  <c r="N86" i="1"/>
  <c r="S86" i="1"/>
  <c r="T86" i="1"/>
  <c r="U86" i="1"/>
  <c r="V86" i="1"/>
  <c r="W86" i="1"/>
  <c r="X86" i="1"/>
  <c r="P86" i="1"/>
  <c r="Y86" i="1"/>
  <c r="Z86" i="1"/>
  <c r="N87" i="1"/>
  <c r="S87" i="1"/>
  <c r="T87" i="1"/>
  <c r="U87" i="1"/>
  <c r="V87" i="1"/>
  <c r="W87" i="1"/>
  <c r="X87" i="1"/>
  <c r="P87" i="1"/>
  <c r="Y87" i="1"/>
  <c r="Z87" i="1"/>
  <c r="N88" i="1"/>
  <c r="S88" i="1"/>
  <c r="T88" i="1"/>
  <c r="U88" i="1"/>
  <c r="V88" i="1"/>
  <c r="W88" i="1"/>
  <c r="X88" i="1"/>
  <c r="P88" i="1"/>
  <c r="Y88" i="1"/>
  <c r="Z88" i="1"/>
  <c r="N89" i="1"/>
  <c r="S89" i="1"/>
  <c r="T89" i="1"/>
  <c r="U89" i="1"/>
  <c r="V89" i="1"/>
  <c r="W89" i="1"/>
  <c r="X89" i="1"/>
  <c r="P89" i="1"/>
  <c r="Y89" i="1"/>
  <c r="Z89" i="1"/>
  <c r="N90" i="1"/>
  <c r="S90" i="1"/>
  <c r="T90" i="1"/>
  <c r="U90" i="1"/>
  <c r="V90" i="1"/>
  <c r="W90" i="1"/>
  <c r="X90" i="1"/>
  <c r="P90" i="1"/>
  <c r="Y90" i="1"/>
  <c r="Z90" i="1"/>
  <c r="N91" i="1"/>
  <c r="S91" i="1"/>
  <c r="T91" i="1"/>
  <c r="U91" i="1"/>
  <c r="V91" i="1"/>
  <c r="W91" i="1"/>
  <c r="X91" i="1"/>
  <c r="P91" i="1"/>
  <c r="Y91" i="1"/>
  <c r="Z91" i="1"/>
  <c r="N92" i="1"/>
  <c r="S92" i="1"/>
  <c r="T92" i="1"/>
  <c r="U92" i="1"/>
  <c r="V92" i="1"/>
  <c r="W92" i="1"/>
  <c r="X92" i="1"/>
  <c r="P92" i="1"/>
  <c r="Y92" i="1"/>
  <c r="Z92" i="1"/>
  <c r="N93" i="1"/>
  <c r="S93" i="1"/>
  <c r="T93" i="1"/>
  <c r="U93" i="1"/>
  <c r="V93" i="1"/>
  <c r="W93" i="1"/>
  <c r="X93" i="1"/>
  <c r="P93" i="1"/>
  <c r="Y93" i="1"/>
  <c r="Z93" i="1"/>
  <c r="N94" i="1"/>
  <c r="S94" i="1"/>
  <c r="T94" i="1"/>
  <c r="U94" i="1"/>
  <c r="V94" i="1"/>
  <c r="W94" i="1"/>
  <c r="X94" i="1"/>
  <c r="P94" i="1"/>
  <c r="Y94" i="1"/>
  <c r="Z94" i="1"/>
  <c r="N95" i="1"/>
  <c r="S95" i="1"/>
  <c r="T95" i="1"/>
  <c r="U95" i="1"/>
  <c r="V95" i="1"/>
  <c r="W95" i="1"/>
  <c r="X95" i="1"/>
  <c r="P95" i="1"/>
  <c r="Y95" i="1"/>
  <c r="Z95" i="1"/>
  <c r="N96" i="1"/>
  <c r="S96" i="1"/>
  <c r="T96" i="1"/>
  <c r="U96" i="1"/>
  <c r="V96" i="1"/>
  <c r="W96" i="1"/>
  <c r="X96" i="1"/>
  <c r="P96" i="1"/>
  <c r="Y96" i="1"/>
  <c r="Z96" i="1"/>
  <c r="N97" i="1"/>
  <c r="S97" i="1"/>
  <c r="T97" i="1"/>
  <c r="U97" i="1"/>
  <c r="V97" i="1"/>
  <c r="W97" i="1"/>
  <c r="X97" i="1"/>
  <c r="P97" i="1"/>
  <c r="Y97" i="1"/>
  <c r="Z97" i="1"/>
  <c r="N98" i="1"/>
  <c r="S98" i="1"/>
  <c r="T98" i="1"/>
  <c r="U98" i="1"/>
  <c r="V98" i="1"/>
  <c r="W98" i="1"/>
  <c r="X98" i="1"/>
  <c r="P98" i="1"/>
  <c r="Y98" i="1"/>
  <c r="Z98" i="1"/>
  <c r="N99" i="1"/>
  <c r="S99" i="1"/>
  <c r="T99" i="1"/>
  <c r="U99" i="1"/>
  <c r="V99" i="1"/>
  <c r="W99" i="1"/>
  <c r="X99" i="1"/>
  <c r="P99" i="1"/>
  <c r="Y99" i="1"/>
  <c r="Z99" i="1"/>
  <c r="N100" i="1"/>
  <c r="S100" i="1"/>
  <c r="T100" i="1"/>
  <c r="U100" i="1"/>
  <c r="V100" i="1"/>
  <c r="W100" i="1"/>
  <c r="X100" i="1"/>
  <c r="P100" i="1"/>
  <c r="Y100" i="1"/>
  <c r="Z100" i="1"/>
  <c r="N101" i="1"/>
  <c r="S101" i="1"/>
  <c r="T101" i="1"/>
  <c r="U101" i="1"/>
  <c r="V101" i="1"/>
  <c r="W101" i="1"/>
  <c r="X101" i="1"/>
  <c r="P101" i="1"/>
  <c r="Y101" i="1"/>
  <c r="Z101" i="1"/>
  <c r="N102" i="1"/>
  <c r="S102" i="1"/>
  <c r="T102" i="1"/>
  <c r="U102" i="1"/>
  <c r="V102" i="1"/>
  <c r="W102" i="1"/>
  <c r="X102" i="1"/>
  <c r="P102" i="1"/>
  <c r="Y102" i="1"/>
  <c r="Z102" i="1"/>
  <c r="N103" i="1"/>
  <c r="S103" i="1"/>
  <c r="T103" i="1"/>
  <c r="U103" i="1"/>
  <c r="V103" i="1"/>
  <c r="W103" i="1"/>
  <c r="X103" i="1"/>
  <c r="P103" i="1"/>
  <c r="Y103" i="1"/>
  <c r="Z103" i="1"/>
  <c r="N104" i="1"/>
  <c r="S104" i="1"/>
  <c r="T104" i="1"/>
  <c r="U104" i="1"/>
  <c r="V104" i="1"/>
  <c r="W104" i="1"/>
  <c r="X104" i="1"/>
  <c r="P104" i="1"/>
  <c r="Y104" i="1"/>
  <c r="Z104" i="1"/>
  <c r="N105" i="1"/>
  <c r="S105" i="1"/>
  <c r="T105" i="1"/>
  <c r="U105" i="1"/>
  <c r="V105" i="1"/>
  <c r="W105" i="1"/>
  <c r="X105" i="1"/>
  <c r="P105" i="1"/>
  <c r="Y105" i="1"/>
  <c r="Z105" i="1"/>
  <c r="N106" i="1"/>
  <c r="S106" i="1"/>
  <c r="T106" i="1"/>
  <c r="U106" i="1"/>
  <c r="V106" i="1"/>
  <c r="W106" i="1"/>
  <c r="X106" i="1"/>
  <c r="P106" i="1"/>
  <c r="Y106" i="1"/>
  <c r="Z106" i="1"/>
  <c r="N107" i="1"/>
  <c r="S107" i="1"/>
  <c r="T107" i="1"/>
  <c r="U107" i="1"/>
  <c r="V107" i="1"/>
  <c r="W107" i="1"/>
  <c r="X107" i="1"/>
  <c r="P107" i="1"/>
  <c r="Y107" i="1"/>
  <c r="Z107" i="1"/>
  <c r="N108" i="1"/>
  <c r="S108" i="1"/>
  <c r="T108" i="1"/>
  <c r="U108" i="1"/>
  <c r="V108" i="1"/>
  <c r="W108" i="1"/>
  <c r="X108" i="1"/>
  <c r="P108" i="1"/>
  <c r="Y108" i="1"/>
  <c r="Z108" i="1"/>
  <c r="N109" i="1"/>
  <c r="S109" i="1"/>
  <c r="T109" i="1"/>
  <c r="U109" i="1"/>
  <c r="V109" i="1"/>
  <c r="W109" i="1"/>
  <c r="X109" i="1"/>
  <c r="P109" i="1"/>
  <c r="Y109" i="1"/>
  <c r="Z109" i="1"/>
  <c r="N110" i="1"/>
  <c r="S110" i="1"/>
  <c r="T110" i="1"/>
  <c r="U110" i="1"/>
  <c r="V110" i="1"/>
  <c r="W110" i="1"/>
  <c r="X110" i="1"/>
  <c r="P110" i="1"/>
  <c r="Y110" i="1"/>
  <c r="Z110" i="1"/>
  <c r="N111" i="1"/>
  <c r="S111" i="1"/>
  <c r="T111" i="1"/>
  <c r="U111" i="1"/>
  <c r="V111" i="1"/>
  <c r="W111" i="1"/>
  <c r="X111" i="1"/>
  <c r="P111" i="1"/>
  <c r="Y111" i="1"/>
  <c r="Z111" i="1"/>
  <c r="N112" i="1"/>
  <c r="S112" i="1"/>
  <c r="T112" i="1"/>
  <c r="U112" i="1"/>
  <c r="V112" i="1"/>
  <c r="W112" i="1"/>
  <c r="X112" i="1"/>
  <c r="P112" i="1"/>
  <c r="Y112" i="1"/>
  <c r="Z112" i="1"/>
  <c r="N113" i="1"/>
  <c r="S113" i="1"/>
  <c r="T113" i="1"/>
  <c r="U113" i="1"/>
  <c r="V113" i="1"/>
  <c r="W113" i="1"/>
  <c r="X113" i="1"/>
  <c r="P113" i="1"/>
  <c r="Y113" i="1"/>
  <c r="Z113" i="1"/>
  <c r="N114" i="1"/>
  <c r="S114" i="1"/>
  <c r="T114" i="1"/>
  <c r="U114" i="1"/>
  <c r="V114" i="1"/>
  <c r="W114" i="1"/>
  <c r="X114" i="1"/>
  <c r="P114" i="1"/>
  <c r="Y114" i="1"/>
  <c r="Z114" i="1"/>
  <c r="N115" i="1"/>
  <c r="S115" i="1"/>
  <c r="T115" i="1"/>
  <c r="U115" i="1"/>
  <c r="V115" i="1"/>
  <c r="W115" i="1"/>
  <c r="X115" i="1"/>
  <c r="P115" i="1"/>
  <c r="Y115" i="1"/>
  <c r="Z115" i="1"/>
  <c r="N116" i="1"/>
  <c r="S116" i="1"/>
  <c r="T116" i="1"/>
  <c r="U116" i="1"/>
  <c r="V116" i="1"/>
  <c r="W116" i="1"/>
  <c r="X116" i="1"/>
  <c r="P116" i="1"/>
  <c r="Y116" i="1"/>
  <c r="Z116" i="1"/>
  <c r="N117" i="1"/>
  <c r="S117" i="1"/>
  <c r="T117" i="1"/>
  <c r="U117" i="1"/>
  <c r="V117" i="1"/>
  <c r="W117" i="1"/>
  <c r="X117" i="1"/>
  <c r="P117" i="1"/>
  <c r="Y117" i="1"/>
  <c r="Z117" i="1"/>
  <c r="N118" i="1"/>
  <c r="S118" i="1"/>
  <c r="T118" i="1"/>
  <c r="U118" i="1"/>
  <c r="V118" i="1"/>
  <c r="W118" i="1"/>
  <c r="X118" i="1"/>
  <c r="P118" i="1"/>
  <c r="Y118" i="1"/>
  <c r="Z118" i="1"/>
  <c r="N119" i="1"/>
  <c r="S119" i="1"/>
  <c r="T119" i="1"/>
  <c r="U119" i="1"/>
  <c r="V119" i="1"/>
  <c r="W119" i="1"/>
  <c r="X119" i="1"/>
  <c r="P119" i="1"/>
  <c r="Y119" i="1"/>
  <c r="Z119" i="1"/>
  <c r="N120" i="1"/>
  <c r="S120" i="1"/>
  <c r="T120" i="1"/>
  <c r="U120" i="1"/>
  <c r="V120" i="1"/>
  <c r="W120" i="1"/>
  <c r="X120" i="1"/>
  <c r="P120" i="1"/>
  <c r="Y120" i="1"/>
  <c r="Z120" i="1"/>
  <c r="N121" i="1"/>
  <c r="S121" i="1"/>
  <c r="T121" i="1"/>
  <c r="U121" i="1"/>
  <c r="V121" i="1"/>
  <c r="W121" i="1"/>
  <c r="X121" i="1"/>
  <c r="P121" i="1"/>
  <c r="Y121" i="1"/>
  <c r="Z121" i="1"/>
  <c r="N122" i="1"/>
  <c r="S122" i="1"/>
  <c r="T122" i="1"/>
  <c r="U122" i="1"/>
  <c r="V122" i="1"/>
  <c r="W122" i="1"/>
  <c r="X122" i="1"/>
  <c r="P122" i="1"/>
  <c r="Y122" i="1"/>
  <c r="Z122" i="1"/>
  <c r="N123" i="1"/>
  <c r="S123" i="1"/>
  <c r="T123" i="1"/>
  <c r="U123" i="1"/>
  <c r="V123" i="1"/>
  <c r="W123" i="1"/>
  <c r="X123" i="1"/>
  <c r="P123" i="1"/>
  <c r="Y123" i="1"/>
  <c r="Z123" i="1"/>
  <c r="N124" i="1"/>
  <c r="S124" i="1"/>
  <c r="T124" i="1"/>
  <c r="U124" i="1"/>
  <c r="V124" i="1"/>
  <c r="W124" i="1"/>
  <c r="X124" i="1"/>
  <c r="P124" i="1"/>
  <c r="Y124" i="1"/>
  <c r="Z124" i="1"/>
  <c r="N125" i="1"/>
  <c r="S125" i="1"/>
  <c r="T125" i="1"/>
  <c r="U125" i="1"/>
  <c r="V125" i="1"/>
  <c r="W125" i="1"/>
  <c r="X125" i="1"/>
  <c r="P125" i="1"/>
  <c r="Y125" i="1"/>
  <c r="Z125" i="1"/>
  <c r="N126" i="1"/>
  <c r="S126" i="1"/>
  <c r="T126" i="1"/>
  <c r="U126" i="1"/>
  <c r="V126" i="1"/>
  <c r="W126" i="1"/>
  <c r="X126" i="1"/>
  <c r="P126" i="1"/>
  <c r="Y126" i="1"/>
  <c r="Z126" i="1"/>
  <c r="N127" i="1"/>
  <c r="S127" i="1"/>
  <c r="T127" i="1"/>
  <c r="U127" i="1"/>
  <c r="V127" i="1"/>
  <c r="W127" i="1"/>
  <c r="X127" i="1"/>
  <c r="P127" i="1"/>
  <c r="Y127" i="1"/>
  <c r="Z127" i="1"/>
  <c r="N128" i="1"/>
  <c r="S128" i="1"/>
  <c r="T128" i="1"/>
  <c r="U128" i="1"/>
  <c r="V128" i="1"/>
  <c r="W128" i="1"/>
  <c r="X128" i="1"/>
  <c r="P128" i="1"/>
  <c r="Y128" i="1"/>
  <c r="Z128" i="1"/>
  <c r="N129" i="1"/>
  <c r="S129" i="1"/>
  <c r="T129" i="1"/>
  <c r="U129" i="1"/>
  <c r="V129" i="1"/>
  <c r="W129" i="1"/>
  <c r="X129" i="1"/>
  <c r="P129" i="1"/>
  <c r="Y129" i="1"/>
  <c r="Z129" i="1"/>
  <c r="N130" i="1"/>
  <c r="S130" i="1"/>
  <c r="T130" i="1"/>
  <c r="U130" i="1"/>
  <c r="V130" i="1"/>
  <c r="W130" i="1"/>
  <c r="X130" i="1"/>
  <c r="P130" i="1"/>
  <c r="Y130" i="1"/>
  <c r="Z130" i="1"/>
  <c r="N131" i="1"/>
  <c r="S131" i="1"/>
  <c r="T131" i="1"/>
  <c r="U131" i="1"/>
  <c r="V131" i="1"/>
  <c r="W131" i="1"/>
  <c r="X131" i="1"/>
  <c r="P131" i="1"/>
  <c r="Y131" i="1"/>
  <c r="Z131" i="1"/>
  <c r="N132" i="1"/>
  <c r="S132" i="1"/>
  <c r="T132" i="1"/>
  <c r="U132" i="1"/>
  <c r="V132" i="1"/>
  <c r="W132" i="1"/>
  <c r="X132" i="1"/>
  <c r="P132" i="1"/>
  <c r="Y132" i="1"/>
  <c r="Z132" i="1"/>
  <c r="N133" i="1"/>
  <c r="S133" i="1"/>
  <c r="T133" i="1"/>
  <c r="U133" i="1"/>
  <c r="V133" i="1"/>
  <c r="W133" i="1"/>
  <c r="X133" i="1"/>
  <c r="P133" i="1"/>
  <c r="Y133" i="1"/>
  <c r="Z133" i="1"/>
  <c r="N134" i="1"/>
  <c r="S134" i="1"/>
  <c r="T134" i="1"/>
  <c r="U134" i="1"/>
  <c r="V134" i="1"/>
  <c r="W134" i="1"/>
  <c r="X134" i="1"/>
  <c r="P134" i="1"/>
  <c r="Y134" i="1"/>
  <c r="Z134" i="1"/>
  <c r="N135" i="1"/>
  <c r="S135" i="1"/>
  <c r="T135" i="1"/>
  <c r="U135" i="1"/>
  <c r="V135" i="1"/>
  <c r="W135" i="1"/>
  <c r="X135" i="1"/>
  <c r="P135" i="1"/>
  <c r="Y135" i="1"/>
  <c r="Z135" i="1"/>
  <c r="N136" i="1"/>
  <c r="S136" i="1"/>
  <c r="T136" i="1"/>
  <c r="U136" i="1"/>
  <c r="V136" i="1"/>
  <c r="W136" i="1"/>
  <c r="X136" i="1"/>
  <c r="P136" i="1"/>
  <c r="Y136" i="1"/>
  <c r="Z136" i="1"/>
  <c r="N137" i="1"/>
  <c r="S137" i="1"/>
  <c r="T137" i="1"/>
  <c r="U137" i="1"/>
  <c r="V137" i="1"/>
  <c r="W137" i="1"/>
  <c r="X137" i="1"/>
  <c r="P137" i="1"/>
  <c r="Y137" i="1"/>
  <c r="Z137" i="1"/>
  <c r="N138" i="1"/>
  <c r="S138" i="1"/>
  <c r="T138" i="1"/>
  <c r="U138" i="1"/>
  <c r="V138" i="1"/>
  <c r="W138" i="1"/>
  <c r="X138" i="1"/>
  <c r="P138" i="1"/>
  <c r="Y138" i="1"/>
  <c r="Z138" i="1"/>
  <c r="N139" i="1"/>
  <c r="S139" i="1"/>
  <c r="T139" i="1"/>
  <c r="U139" i="1"/>
  <c r="V139" i="1"/>
  <c r="W139" i="1"/>
  <c r="X139" i="1"/>
  <c r="P139" i="1"/>
  <c r="Y139" i="1"/>
  <c r="Z139" i="1"/>
  <c r="N140" i="1"/>
  <c r="S140" i="1"/>
  <c r="T140" i="1"/>
  <c r="U140" i="1"/>
  <c r="V140" i="1"/>
  <c r="W140" i="1"/>
  <c r="X140" i="1"/>
  <c r="P140" i="1"/>
  <c r="Y140" i="1"/>
  <c r="Z140" i="1"/>
  <c r="N141" i="1"/>
  <c r="S141" i="1"/>
  <c r="T141" i="1"/>
  <c r="U141" i="1"/>
  <c r="V141" i="1"/>
  <c r="W141" i="1"/>
  <c r="X141" i="1"/>
  <c r="P141" i="1"/>
  <c r="Y141" i="1"/>
  <c r="Z141" i="1"/>
  <c r="N142" i="1"/>
  <c r="S142" i="1"/>
  <c r="T142" i="1"/>
  <c r="U142" i="1"/>
  <c r="V142" i="1"/>
  <c r="W142" i="1"/>
  <c r="X142" i="1"/>
  <c r="P142" i="1"/>
  <c r="Y142" i="1"/>
  <c r="Z142" i="1"/>
  <c r="N143" i="1"/>
  <c r="S143" i="1"/>
  <c r="T143" i="1"/>
  <c r="U143" i="1"/>
  <c r="V143" i="1"/>
  <c r="W143" i="1"/>
  <c r="X143" i="1"/>
  <c r="P143" i="1"/>
  <c r="Y143" i="1"/>
  <c r="Z143" i="1"/>
  <c r="N144" i="1"/>
  <c r="S144" i="1"/>
  <c r="T144" i="1"/>
  <c r="U144" i="1"/>
  <c r="V144" i="1"/>
  <c r="W144" i="1"/>
  <c r="X144" i="1"/>
  <c r="P144" i="1"/>
  <c r="Y144" i="1"/>
  <c r="Z144" i="1"/>
  <c r="N145" i="1"/>
  <c r="S145" i="1"/>
  <c r="T145" i="1"/>
  <c r="U145" i="1"/>
  <c r="V145" i="1"/>
  <c r="W145" i="1"/>
  <c r="X145" i="1"/>
  <c r="P145" i="1"/>
  <c r="Y145" i="1"/>
  <c r="Z145" i="1"/>
  <c r="N146" i="1"/>
  <c r="S146" i="1"/>
  <c r="T146" i="1"/>
  <c r="U146" i="1"/>
  <c r="V146" i="1"/>
  <c r="W146" i="1"/>
  <c r="X146" i="1"/>
  <c r="P146" i="1"/>
  <c r="Y146" i="1"/>
  <c r="Z146" i="1"/>
  <c r="N147" i="1"/>
  <c r="S147" i="1"/>
  <c r="T147" i="1"/>
  <c r="U147" i="1"/>
  <c r="V147" i="1"/>
  <c r="W147" i="1"/>
  <c r="X147" i="1"/>
  <c r="P147" i="1"/>
  <c r="Y147" i="1"/>
  <c r="Z147" i="1"/>
  <c r="N148" i="1"/>
  <c r="S148" i="1"/>
  <c r="T148" i="1"/>
  <c r="U148" i="1"/>
  <c r="V148" i="1"/>
  <c r="W148" i="1"/>
  <c r="X148" i="1"/>
  <c r="P148" i="1"/>
  <c r="Y148" i="1"/>
  <c r="Z148" i="1"/>
  <c r="N149" i="1"/>
  <c r="S149" i="1"/>
  <c r="T149" i="1"/>
  <c r="U149" i="1"/>
  <c r="V149" i="1"/>
  <c r="W149" i="1"/>
  <c r="X149" i="1"/>
  <c r="P149" i="1"/>
  <c r="Y149" i="1"/>
  <c r="Z149" i="1"/>
  <c r="N150" i="1"/>
  <c r="S150" i="1"/>
  <c r="T150" i="1"/>
  <c r="U150" i="1"/>
  <c r="V150" i="1"/>
  <c r="W150" i="1"/>
  <c r="X150" i="1"/>
  <c r="P150" i="1"/>
  <c r="Y150" i="1"/>
  <c r="Z150" i="1"/>
  <c r="N151" i="1"/>
  <c r="S151" i="1"/>
  <c r="T151" i="1"/>
  <c r="U151" i="1"/>
  <c r="V151" i="1"/>
  <c r="W151" i="1"/>
  <c r="X151" i="1"/>
  <c r="P151" i="1"/>
  <c r="Y151" i="1"/>
  <c r="Z151" i="1"/>
  <c r="N152" i="1"/>
  <c r="S152" i="1"/>
  <c r="T152" i="1"/>
  <c r="U152" i="1"/>
  <c r="V152" i="1"/>
  <c r="W152" i="1"/>
  <c r="X152" i="1"/>
  <c r="P152" i="1"/>
  <c r="Y152" i="1"/>
  <c r="Z152" i="1"/>
  <c r="N153" i="1"/>
  <c r="S153" i="1"/>
  <c r="T153" i="1"/>
  <c r="U153" i="1"/>
  <c r="V153" i="1"/>
  <c r="W153" i="1"/>
  <c r="X153" i="1"/>
  <c r="P153" i="1"/>
  <c r="Y153" i="1"/>
  <c r="Z153" i="1"/>
  <c r="N154" i="1"/>
  <c r="S154" i="1"/>
  <c r="T154" i="1"/>
  <c r="U154" i="1"/>
  <c r="V154" i="1"/>
  <c r="W154" i="1"/>
  <c r="X154" i="1"/>
  <c r="P154" i="1"/>
  <c r="Y154" i="1"/>
  <c r="Z154" i="1"/>
  <c r="N155" i="1"/>
  <c r="S155" i="1"/>
  <c r="T155" i="1"/>
  <c r="U155" i="1"/>
  <c r="V155" i="1"/>
  <c r="W155" i="1"/>
  <c r="X155" i="1"/>
  <c r="P155" i="1"/>
  <c r="Y155" i="1"/>
  <c r="Z155" i="1"/>
  <c r="N156" i="1"/>
  <c r="S156" i="1"/>
  <c r="T156" i="1"/>
  <c r="U156" i="1"/>
  <c r="V156" i="1"/>
  <c r="W156" i="1"/>
  <c r="X156" i="1"/>
  <c r="P156" i="1"/>
  <c r="Y156" i="1"/>
  <c r="Z156" i="1"/>
  <c r="N157" i="1"/>
  <c r="S157" i="1"/>
  <c r="T157" i="1"/>
  <c r="U157" i="1"/>
  <c r="V157" i="1"/>
  <c r="W157" i="1"/>
  <c r="X157" i="1"/>
  <c r="P157" i="1"/>
  <c r="Y157" i="1"/>
  <c r="Z157" i="1"/>
  <c r="N158" i="1"/>
  <c r="S158" i="1"/>
  <c r="T158" i="1"/>
  <c r="U158" i="1"/>
  <c r="V158" i="1"/>
  <c r="W158" i="1"/>
  <c r="X158" i="1"/>
  <c r="P158" i="1"/>
  <c r="Y158" i="1"/>
  <c r="Z158" i="1"/>
  <c r="N159" i="1"/>
  <c r="S159" i="1"/>
  <c r="T159" i="1"/>
  <c r="U159" i="1"/>
  <c r="V159" i="1"/>
  <c r="W159" i="1"/>
  <c r="X159" i="1"/>
  <c r="P159" i="1"/>
  <c r="Y159" i="1"/>
  <c r="Z159" i="1"/>
  <c r="N160" i="1"/>
  <c r="S160" i="1"/>
  <c r="T160" i="1"/>
  <c r="U160" i="1"/>
  <c r="V160" i="1"/>
  <c r="W160" i="1"/>
  <c r="X160" i="1"/>
  <c r="P160" i="1"/>
  <c r="Y160" i="1"/>
  <c r="Z160" i="1"/>
  <c r="N161" i="1"/>
  <c r="S161" i="1"/>
  <c r="T161" i="1"/>
  <c r="U161" i="1"/>
  <c r="V161" i="1"/>
  <c r="W161" i="1"/>
  <c r="X161" i="1"/>
  <c r="P161" i="1"/>
  <c r="Y161" i="1"/>
  <c r="Z161" i="1"/>
  <c r="N162" i="1"/>
  <c r="S162" i="1"/>
  <c r="T162" i="1"/>
  <c r="U162" i="1"/>
  <c r="V162" i="1"/>
  <c r="W162" i="1"/>
  <c r="X162" i="1"/>
  <c r="P162" i="1"/>
  <c r="Y162" i="1"/>
  <c r="Z162" i="1"/>
  <c r="N163" i="1"/>
  <c r="S163" i="1"/>
  <c r="T163" i="1"/>
  <c r="U163" i="1"/>
  <c r="V163" i="1"/>
  <c r="W163" i="1"/>
  <c r="X163" i="1"/>
  <c r="P163" i="1"/>
  <c r="Y163" i="1"/>
  <c r="Z163" i="1"/>
  <c r="N164" i="1"/>
  <c r="S164" i="1"/>
  <c r="T164" i="1"/>
  <c r="U164" i="1"/>
  <c r="V164" i="1"/>
  <c r="W164" i="1"/>
  <c r="X164" i="1"/>
  <c r="P164" i="1"/>
  <c r="Y164" i="1"/>
  <c r="Z164" i="1"/>
  <c r="N165" i="1"/>
  <c r="S165" i="1"/>
  <c r="T165" i="1"/>
  <c r="U165" i="1"/>
  <c r="V165" i="1"/>
  <c r="W165" i="1"/>
  <c r="X165" i="1"/>
  <c r="P165" i="1"/>
  <c r="Y165" i="1"/>
  <c r="Z165" i="1"/>
  <c r="N166" i="1"/>
  <c r="S166" i="1"/>
  <c r="T166" i="1"/>
  <c r="U166" i="1"/>
  <c r="V166" i="1"/>
  <c r="W166" i="1"/>
  <c r="X166" i="1"/>
  <c r="P166" i="1"/>
  <c r="Y166" i="1"/>
  <c r="Z166" i="1"/>
  <c r="N167" i="1"/>
  <c r="S167" i="1"/>
  <c r="T167" i="1"/>
  <c r="U167" i="1"/>
  <c r="V167" i="1"/>
  <c r="W167" i="1"/>
  <c r="X167" i="1"/>
  <c r="P167" i="1"/>
  <c r="Y167" i="1"/>
  <c r="Z167" i="1"/>
  <c r="N168" i="1"/>
  <c r="S168" i="1"/>
  <c r="T168" i="1"/>
  <c r="U168" i="1"/>
  <c r="V168" i="1"/>
  <c r="W168" i="1"/>
  <c r="X168" i="1"/>
  <c r="P168" i="1"/>
  <c r="Y168" i="1"/>
  <c r="Z168" i="1"/>
  <c r="N169" i="1"/>
  <c r="S169" i="1"/>
  <c r="T169" i="1"/>
  <c r="U169" i="1"/>
  <c r="V169" i="1"/>
  <c r="W169" i="1"/>
  <c r="X169" i="1"/>
  <c r="P169" i="1"/>
  <c r="Y169" i="1"/>
  <c r="Z169" i="1"/>
  <c r="N170" i="1"/>
  <c r="S170" i="1"/>
  <c r="T170" i="1"/>
  <c r="U170" i="1"/>
  <c r="V170" i="1"/>
  <c r="W170" i="1"/>
  <c r="X170" i="1"/>
  <c r="P170" i="1"/>
  <c r="Y170" i="1"/>
  <c r="Z170" i="1"/>
  <c r="N171" i="1"/>
  <c r="S171" i="1"/>
  <c r="T171" i="1"/>
  <c r="U171" i="1"/>
  <c r="V171" i="1"/>
  <c r="W171" i="1"/>
  <c r="X171" i="1"/>
  <c r="P171" i="1"/>
  <c r="Y171" i="1"/>
  <c r="Z171" i="1"/>
  <c r="N172" i="1"/>
  <c r="S172" i="1"/>
  <c r="T172" i="1"/>
  <c r="U172" i="1"/>
  <c r="V172" i="1"/>
  <c r="W172" i="1"/>
  <c r="X172" i="1"/>
  <c r="P172" i="1"/>
  <c r="Y172" i="1"/>
  <c r="Z172" i="1"/>
  <c r="N173" i="1"/>
  <c r="S173" i="1"/>
  <c r="T173" i="1"/>
  <c r="U173" i="1"/>
  <c r="V173" i="1"/>
  <c r="W173" i="1"/>
  <c r="X173" i="1"/>
  <c r="P173" i="1"/>
  <c r="Y173" i="1"/>
  <c r="Z173" i="1"/>
  <c r="N174" i="1"/>
  <c r="S174" i="1"/>
  <c r="T174" i="1"/>
  <c r="U174" i="1"/>
  <c r="V174" i="1"/>
  <c r="W174" i="1"/>
  <c r="X174" i="1"/>
  <c r="P174" i="1"/>
  <c r="Y174" i="1"/>
  <c r="Z174" i="1"/>
  <c r="N175" i="1"/>
  <c r="S175" i="1"/>
  <c r="T175" i="1"/>
  <c r="U175" i="1"/>
  <c r="V175" i="1"/>
  <c r="W175" i="1"/>
  <c r="X175" i="1"/>
  <c r="P175" i="1"/>
  <c r="Y175" i="1"/>
  <c r="Z175" i="1"/>
  <c r="N176" i="1"/>
  <c r="S176" i="1"/>
  <c r="T176" i="1"/>
  <c r="U176" i="1"/>
  <c r="V176" i="1"/>
  <c r="W176" i="1"/>
  <c r="X176" i="1"/>
  <c r="P176" i="1"/>
  <c r="Y176" i="1"/>
  <c r="Z176" i="1"/>
  <c r="N177" i="1"/>
  <c r="S177" i="1"/>
  <c r="T177" i="1"/>
  <c r="U177" i="1"/>
  <c r="V177" i="1"/>
  <c r="W177" i="1"/>
  <c r="X177" i="1"/>
  <c r="P177" i="1"/>
  <c r="Y177" i="1"/>
  <c r="Z177" i="1"/>
  <c r="N178" i="1"/>
  <c r="S178" i="1"/>
  <c r="T178" i="1"/>
  <c r="U178" i="1"/>
  <c r="V178" i="1"/>
  <c r="W178" i="1"/>
  <c r="X178" i="1"/>
  <c r="P178" i="1"/>
  <c r="Y178" i="1"/>
  <c r="Z178" i="1"/>
  <c r="N179" i="1"/>
  <c r="S179" i="1"/>
  <c r="T179" i="1"/>
  <c r="U179" i="1"/>
  <c r="V179" i="1"/>
  <c r="W179" i="1"/>
  <c r="X179" i="1"/>
  <c r="P179" i="1"/>
  <c r="Y179" i="1"/>
  <c r="Z179" i="1"/>
  <c r="N180" i="1"/>
  <c r="S180" i="1"/>
  <c r="T180" i="1"/>
  <c r="U180" i="1"/>
  <c r="V180" i="1"/>
  <c r="W180" i="1"/>
  <c r="X180" i="1"/>
  <c r="P180" i="1"/>
  <c r="Y180" i="1"/>
  <c r="Z180" i="1"/>
  <c r="N181" i="1"/>
  <c r="S181" i="1"/>
  <c r="T181" i="1"/>
  <c r="U181" i="1"/>
  <c r="V181" i="1"/>
  <c r="W181" i="1"/>
  <c r="X181" i="1"/>
  <c r="P181" i="1"/>
  <c r="Y181" i="1"/>
  <c r="Z181" i="1"/>
  <c r="N182" i="1"/>
  <c r="S182" i="1"/>
  <c r="T182" i="1"/>
  <c r="U182" i="1"/>
  <c r="V182" i="1"/>
  <c r="W182" i="1"/>
  <c r="X182" i="1"/>
  <c r="P182" i="1"/>
  <c r="Y182" i="1"/>
  <c r="Z182" i="1"/>
  <c r="N183" i="1"/>
  <c r="S183" i="1"/>
  <c r="T183" i="1"/>
  <c r="U183" i="1"/>
  <c r="V183" i="1"/>
  <c r="W183" i="1"/>
  <c r="X183" i="1"/>
  <c r="P183" i="1"/>
  <c r="Y183" i="1"/>
  <c r="Z183" i="1"/>
  <c r="N184" i="1"/>
  <c r="S184" i="1"/>
  <c r="T184" i="1"/>
  <c r="U184" i="1"/>
  <c r="V184" i="1"/>
  <c r="W184" i="1"/>
  <c r="X184" i="1"/>
  <c r="P184" i="1"/>
  <c r="Y184" i="1"/>
  <c r="Z184" i="1"/>
  <c r="N185" i="1"/>
  <c r="S185" i="1"/>
  <c r="T185" i="1"/>
  <c r="U185" i="1"/>
  <c r="V185" i="1"/>
  <c r="W185" i="1"/>
  <c r="X185" i="1"/>
  <c r="P185" i="1"/>
  <c r="Y185" i="1"/>
  <c r="Z185" i="1"/>
  <c r="N186" i="1"/>
  <c r="S186" i="1"/>
  <c r="T186" i="1"/>
  <c r="U186" i="1"/>
  <c r="V186" i="1"/>
  <c r="W186" i="1"/>
  <c r="X186" i="1"/>
  <c r="P186" i="1"/>
  <c r="Y186" i="1"/>
  <c r="Z186" i="1"/>
  <c r="AM14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AM16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M17" i="1"/>
  <c r="AM18" i="1"/>
  <c r="AM19" i="1"/>
  <c r="AM13" i="1"/>
  <c r="M186" i="1"/>
  <c r="L186" i="1"/>
  <c r="K186" i="1"/>
  <c r="M185" i="1"/>
  <c r="L185" i="1"/>
  <c r="K185" i="1"/>
  <c r="M184" i="1"/>
  <c r="L184" i="1"/>
  <c r="K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R179" i="1"/>
  <c r="M179" i="1"/>
  <c r="L179" i="1"/>
  <c r="K179" i="1"/>
  <c r="M178" i="1"/>
  <c r="L178" i="1"/>
  <c r="K178" i="1"/>
  <c r="M177" i="1"/>
  <c r="L177" i="1"/>
  <c r="K177" i="1"/>
  <c r="M176" i="1"/>
  <c r="L176" i="1"/>
  <c r="K176" i="1"/>
  <c r="M175" i="1"/>
  <c r="L175" i="1"/>
  <c r="K175" i="1"/>
  <c r="M174" i="1"/>
  <c r="L174" i="1"/>
  <c r="K174" i="1"/>
  <c r="M173" i="1"/>
  <c r="L173" i="1"/>
  <c r="K173" i="1"/>
  <c r="R172" i="1"/>
  <c r="M172" i="1"/>
  <c r="L172" i="1"/>
  <c r="K172" i="1"/>
  <c r="M171" i="1"/>
  <c r="L171" i="1"/>
  <c r="K171" i="1"/>
  <c r="M170" i="1"/>
  <c r="L170" i="1"/>
  <c r="K170" i="1"/>
  <c r="M169" i="1"/>
  <c r="L169" i="1"/>
  <c r="K169" i="1"/>
  <c r="M168" i="1"/>
  <c r="L168" i="1"/>
  <c r="K168" i="1"/>
  <c r="M167" i="1"/>
  <c r="L167" i="1"/>
  <c r="K167" i="1"/>
  <c r="M166" i="1"/>
  <c r="L166" i="1"/>
  <c r="K166" i="1"/>
  <c r="M165" i="1"/>
  <c r="L165" i="1"/>
  <c r="K165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60" i="1"/>
  <c r="L160" i="1"/>
  <c r="K160" i="1"/>
  <c r="M159" i="1"/>
  <c r="L159" i="1"/>
  <c r="K159" i="1"/>
  <c r="M158" i="1"/>
  <c r="L158" i="1"/>
  <c r="K158" i="1"/>
  <c r="Q157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Q153" i="1"/>
  <c r="M153" i="1"/>
  <c r="L153" i="1"/>
  <c r="K153" i="1"/>
  <c r="M152" i="1"/>
  <c r="L152" i="1"/>
  <c r="K152" i="1"/>
  <c r="M151" i="1"/>
  <c r="L151" i="1"/>
  <c r="K151" i="1"/>
  <c r="M150" i="1"/>
  <c r="L150" i="1"/>
  <c r="K150" i="1"/>
  <c r="M149" i="1"/>
  <c r="L149" i="1"/>
  <c r="K149" i="1"/>
  <c r="Q148" i="1"/>
  <c r="M148" i="1"/>
  <c r="L148" i="1"/>
  <c r="K148" i="1"/>
  <c r="M147" i="1"/>
  <c r="L147" i="1"/>
  <c r="K147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M135" i="1"/>
  <c r="L135" i="1"/>
  <c r="K135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Q130" i="1"/>
  <c r="M130" i="1"/>
  <c r="L130" i="1"/>
  <c r="K130" i="1"/>
  <c r="M129" i="1"/>
  <c r="L129" i="1"/>
  <c r="K129" i="1"/>
  <c r="M128" i="1"/>
  <c r="L128" i="1"/>
  <c r="K128" i="1"/>
  <c r="M127" i="1"/>
  <c r="L127" i="1"/>
  <c r="K127" i="1"/>
  <c r="R126" i="1"/>
  <c r="M126" i="1"/>
  <c r="L126" i="1"/>
  <c r="K126" i="1"/>
  <c r="M125" i="1"/>
  <c r="L125" i="1"/>
  <c r="K125" i="1"/>
  <c r="M124" i="1"/>
  <c r="L124" i="1"/>
  <c r="K124" i="1"/>
  <c r="M123" i="1"/>
  <c r="L123" i="1"/>
  <c r="K123" i="1"/>
  <c r="M122" i="1"/>
  <c r="L122" i="1"/>
  <c r="K122" i="1"/>
  <c r="M121" i="1"/>
  <c r="L121" i="1"/>
  <c r="K121" i="1"/>
  <c r="M120" i="1"/>
  <c r="L120" i="1"/>
  <c r="K120" i="1"/>
  <c r="M119" i="1"/>
  <c r="L119" i="1"/>
  <c r="K119" i="1"/>
  <c r="M118" i="1"/>
  <c r="L118" i="1"/>
  <c r="K118" i="1"/>
  <c r="M117" i="1"/>
  <c r="L117" i="1"/>
  <c r="K117" i="1"/>
  <c r="M116" i="1"/>
  <c r="L116" i="1"/>
  <c r="K116" i="1"/>
  <c r="M115" i="1"/>
  <c r="L115" i="1"/>
  <c r="K115" i="1"/>
  <c r="M114" i="1"/>
  <c r="L114" i="1"/>
  <c r="K114" i="1"/>
  <c r="M113" i="1"/>
  <c r="L113" i="1"/>
  <c r="K113" i="1"/>
  <c r="M112" i="1"/>
  <c r="L112" i="1"/>
  <c r="K112" i="1"/>
  <c r="M111" i="1"/>
  <c r="L111" i="1"/>
  <c r="K111" i="1"/>
  <c r="M110" i="1"/>
  <c r="L110" i="1"/>
  <c r="K110" i="1"/>
  <c r="M109" i="1"/>
  <c r="L109" i="1"/>
  <c r="K109" i="1"/>
  <c r="M108" i="1"/>
  <c r="L108" i="1"/>
  <c r="K108" i="1"/>
  <c r="M107" i="1"/>
  <c r="L107" i="1"/>
  <c r="K107" i="1"/>
  <c r="R106" i="1"/>
  <c r="Q106" i="1"/>
  <c r="M106" i="1"/>
  <c r="L106" i="1"/>
  <c r="K106" i="1"/>
  <c r="M105" i="1"/>
  <c r="L105" i="1"/>
  <c r="K105" i="1"/>
  <c r="R104" i="1"/>
  <c r="M104" i="1"/>
  <c r="L104" i="1"/>
  <c r="K104" i="1"/>
  <c r="M103" i="1"/>
  <c r="L103" i="1"/>
  <c r="K103" i="1"/>
  <c r="M102" i="1"/>
  <c r="L102" i="1"/>
  <c r="K102" i="1"/>
  <c r="R101" i="1"/>
  <c r="M101" i="1"/>
  <c r="L101" i="1"/>
  <c r="K101" i="1"/>
  <c r="M100" i="1"/>
  <c r="L100" i="1"/>
  <c r="K100" i="1"/>
  <c r="M99" i="1"/>
  <c r="L99" i="1"/>
  <c r="K99" i="1"/>
  <c r="M98" i="1"/>
  <c r="L98" i="1"/>
  <c r="K98" i="1"/>
  <c r="M97" i="1"/>
  <c r="L97" i="1"/>
  <c r="K97" i="1"/>
  <c r="M96" i="1"/>
  <c r="L96" i="1"/>
  <c r="K96" i="1"/>
  <c r="M95" i="1"/>
  <c r="L95" i="1"/>
  <c r="K95" i="1"/>
  <c r="M94" i="1"/>
  <c r="L94" i="1"/>
  <c r="K94" i="1"/>
  <c r="M93" i="1"/>
  <c r="L93" i="1"/>
  <c r="K93" i="1"/>
  <c r="M92" i="1"/>
  <c r="L92" i="1"/>
  <c r="K92" i="1"/>
  <c r="M91" i="1"/>
  <c r="L91" i="1"/>
  <c r="K91" i="1"/>
  <c r="M90" i="1"/>
  <c r="L90" i="1"/>
  <c r="K90" i="1"/>
  <c r="M89" i="1"/>
  <c r="L89" i="1"/>
  <c r="K89" i="1"/>
  <c r="M88" i="1"/>
  <c r="L88" i="1"/>
  <c r="K88" i="1"/>
  <c r="M87" i="1"/>
  <c r="L87" i="1"/>
  <c r="K87" i="1"/>
  <c r="M86" i="1"/>
  <c r="L86" i="1"/>
  <c r="K86" i="1"/>
  <c r="M85" i="1"/>
  <c r="L85" i="1"/>
  <c r="K85" i="1"/>
  <c r="R84" i="1"/>
  <c r="Q84" i="1"/>
  <c r="M84" i="1"/>
  <c r="L84" i="1"/>
  <c r="K84" i="1"/>
  <c r="M83" i="1"/>
  <c r="L83" i="1"/>
  <c r="K83" i="1"/>
  <c r="M82" i="1"/>
  <c r="L82" i="1"/>
  <c r="K82" i="1"/>
  <c r="M81" i="1"/>
  <c r="L81" i="1"/>
  <c r="K81" i="1"/>
  <c r="Q80" i="1"/>
  <c r="M80" i="1"/>
  <c r="L80" i="1"/>
  <c r="K80" i="1"/>
  <c r="R79" i="1"/>
  <c r="M79" i="1"/>
  <c r="L79" i="1"/>
  <c r="K79" i="1"/>
  <c r="R78" i="1"/>
  <c r="M78" i="1"/>
  <c r="L78" i="1"/>
  <c r="K78" i="1"/>
  <c r="M77" i="1"/>
  <c r="L77" i="1"/>
  <c r="K77" i="1"/>
  <c r="M76" i="1"/>
  <c r="L76" i="1"/>
  <c r="K76" i="1"/>
  <c r="M75" i="1"/>
  <c r="L75" i="1"/>
  <c r="K75" i="1"/>
  <c r="M74" i="1"/>
  <c r="L74" i="1"/>
  <c r="K74" i="1"/>
  <c r="M73" i="1"/>
  <c r="L73" i="1"/>
  <c r="K73" i="1"/>
  <c r="M72" i="1"/>
  <c r="L72" i="1"/>
  <c r="K72" i="1"/>
  <c r="M71" i="1"/>
  <c r="L71" i="1"/>
  <c r="K71" i="1"/>
  <c r="M70" i="1"/>
  <c r="L70" i="1"/>
  <c r="K70" i="1"/>
  <c r="M69" i="1"/>
  <c r="L69" i="1"/>
  <c r="K69" i="1"/>
  <c r="M68" i="1"/>
  <c r="L68" i="1"/>
  <c r="K68" i="1"/>
  <c r="M67" i="1"/>
  <c r="L67" i="1"/>
  <c r="K67" i="1"/>
  <c r="M66" i="1"/>
  <c r="L66" i="1"/>
  <c r="K66" i="1"/>
  <c r="M65" i="1"/>
  <c r="L65" i="1"/>
  <c r="K65" i="1"/>
  <c r="M64" i="1"/>
  <c r="L64" i="1"/>
  <c r="K64" i="1"/>
  <c r="M63" i="1"/>
  <c r="L63" i="1"/>
  <c r="K63" i="1"/>
  <c r="R62" i="1"/>
  <c r="Q62" i="1"/>
  <c r="M62" i="1"/>
  <c r="L62" i="1"/>
  <c r="K62" i="1"/>
  <c r="M61" i="1"/>
  <c r="L61" i="1"/>
  <c r="K61" i="1"/>
  <c r="M60" i="1"/>
  <c r="L60" i="1"/>
  <c r="K60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R48" i="1"/>
  <c r="M48" i="1"/>
  <c r="L48" i="1"/>
  <c r="K48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M41" i="1"/>
  <c r="L41" i="1"/>
  <c r="K41" i="1"/>
  <c r="M40" i="1"/>
  <c r="L40" i="1"/>
  <c r="K40" i="1"/>
  <c r="M39" i="1"/>
  <c r="L39" i="1"/>
  <c r="K39" i="1"/>
  <c r="M38" i="1"/>
  <c r="L38" i="1"/>
  <c r="K38" i="1"/>
  <c r="M37" i="1"/>
  <c r="L37" i="1"/>
  <c r="K37" i="1"/>
  <c r="M36" i="1"/>
  <c r="L36" i="1"/>
  <c r="K36" i="1"/>
  <c r="M35" i="1"/>
  <c r="L35" i="1"/>
  <c r="K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Q29" i="1"/>
  <c r="M29" i="1"/>
  <c r="L29" i="1"/>
  <c r="K29" i="1"/>
  <c r="R28" i="1"/>
  <c r="M28" i="1"/>
  <c r="L28" i="1"/>
  <c r="K28" i="1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R110" i="1"/>
  <c r="Q149" i="1"/>
  <c r="R149" i="1"/>
  <c r="R138" i="1"/>
  <c r="R136" i="1"/>
  <c r="Q19" i="1"/>
  <c r="R21" i="1"/>
  <c r="R19" i="1"/>
  <c r="Q124" i="1"/>
  <c r="R124" i="1"/>
  <c r="R137" i="1"/>
  <c r="R29" i="1"/>
  <c r="R75" i="1"/>
  <c r="R99" i="1"/>
  <c r="Q131" i="1"/>
  <c r="Q143" i="1"/>
  <c r="R173" i="1"/>
  <c r="R113" i="1"/>
  <c r="Q136" i="1"/>
  <c r="Q138" i="1"/>
  <c r="R143" i="1"/>
  <c r="Q162" i="1"/>
  <c r="Q60" i="1"/>
  <c r="R89" i="1"/>
  <c r="Q150" i="1"/>
  <c r="R58" i="1"/>
  <c r="Q89" i="1"/>
  <c r="R70" i="1"/>
  <c r="R60" i="1"/>
  <c r="Q72" i="1"/>
  <c r="R150" i="1"/>
  <c r="Q67" i="1"/>
  <c r="Q114" i="1"/>
  <c r="R67" i="1"/>
  <c r="Q88" i="1"/>
  <c r="Q43" i="1"/>
  <c r="Q48" i="1"/>
  <c r="R102" i="1"/>
  <c r="R43" i="1"/>
  <c r="R69" i="1"/>
  <c r="Q113" i="1"/>
  <c r="R114" i="1"/>
  <c r="Q137" i="1"/>
  <c r="R148" i="1"/>
  <c r="Q61" i="1"/>
  <c r="Q76" i="1"/>
  <c r="Q117" i="1"/>
  <c r="R61" i="1"/>
  <c r="R116" i="1"/>
  <c r="R140" i="1"/>
  <c r="Q142" i="1"/>
  <c r="Q145" i="1"/>
  <c r="Q156" i="1"/>
  <c r="Q161" i="1"/>
  <c r="R162" i="1"/>
  <c r="Q174" i="1"/>
  <c r="Q82" i="1"/>
  <c r="Q119" i="1"/>
  <c r="R161" i="1"/>
  <c r="Q184" i="1"/>
  <c r="R184" i="1"/>
  <c r="Q36" i="1"/>
  <c r="Q38" i="1"/>
  <c r="Q83" i="1"/>
  <c r="Q31" i="1"/>
  <c r="R37" i="1"/>
  <c r="R38" i="1"/>
  <c r="R82" i="1"/>
  <c r="R83" i="1"/>
  <c r="Q94" i="1"/>
  <c r="R31" i="1"/>
  <c r="Q78" i="1"/>
  <c r="Q37" i="1"/>
  <c r="Q22" i="1"/>
  <c r="Q24" i="1"/>
  <c r="R36" i="1"/>
  <c r="Q50" i="1"/>
  <c r="Q49" i="1"/>
  <c r="Q99" i="1"/>
  <c r="R109" i="1"/>
  <c r="R122" i="1"/>
  <c r="R155" i="1"/>
  <c r="Q155" i="1"/>
  <c r="Q166" i="1"/>
  <c r="R96" i="1"/>
  <c r="Q96" i="1"/>
  <c r="R56" i="1"/>
  <c r="Q56" i="1"/>
  <c r="R163" i="1"/>
  <c r="R33" i="1"/>
  <c r="R77" i="1"/>
  <c r="Q77" i="1"/>
  <c r="Q115" i="1"/>
  <c r="R115" i="1"/>
  <c r="Q173" i="1"/>
  <c r="R55" i="1"/>
  <c r="Q55" i="1"/>
  <c r="Q109" i="1"/>
  <c r="R128" i="1"/>
  <c r="R34" i="1"/>
  <c r="R160" i="1"/>
  <c r="R175" i="1"/>
  <c r="R24" i="1"/>
  <c r="Q68" i="1"/>
  <c r="R97" i="1"/>
  <c r="Q103" i="1"/>
  <c r="R103" i="1"/>
  <c r="Q141" i="1"/>
  <c r="R68" i="1"/>
  <c r="Q91" i="1"/>
  <c r="R131" i="1"/>
  <c r="R26" i="1"/>
  <c r="Q26" i="1"/>
  <c r="R91" i="1"/>
  <c r="R119" i="1"/>
  <c r="Q172" i="1"/>
  <c r="R94" i="1"/>
  <c r="R167" i="1"/>
  <c r="Q167" i="1"/>
  <c r="R174" i="1"/>
  <c r="R49" i="1"/>
  <c r="R50" i="1"/>
  <c r="R72" i="1"/>
  <c r="Q108" i="1"/>
  <c r="R108" i="1"/>
  <c r="Q186" i="1"/>
  <c r="Q21" i="1"/>
  <c r="Q101" i="1"/>
  <c r="Q125" i="1"/>
  <c r="Q126" i="1"/>
  <c r="Q178" i="1"/>
  <c r="Q179" i="1"/>
  <c r="Q185" i="1"/>
  <c r="R186" i="1"/>
  <c r="R125" i="1"/>
  <c r="R185" i="1"/>
  <c r="R73" i="1"/>
  <c r="R93" i="1"/>
  <c r="Q93" i="1"/>
  <c r="R159" i="1"/>
  <c r="Q159" i="1"/>
  <c r="Q73" i="1"/>
  <c r="R118" i="1"/>
  <c r="Q118" i="1"/>
  <c r="R132" i="1"/>
  <c r="Q132" i="1"/>
  <c r="R157" i="1"/>
  <c r="R107" i="1"/>
  <c r="Q107" i="1"/>
  <c r="R165" i="1"/>
  <c r="Q165" i="1"/>
  <c r="R74" i="1"/>
  <c r="R95" i="1"/>
  <c r="Q95" i="1"/>
  <c r="R177" i="1"/>
  <c r="Q177" i="1"/>
  <c r="R20" i="1"/>
  <c r="Q20" i="1"/>
  <c r="R39" i="1"/>
  <c r="Q39" i="1"/>
  <c r="R27" i="1"/>
  <c r="Q27" i="1"/>
  <c r="Q74" i="1"/>
  <c r="Q146" i="1"/>
  <c r="R146" i="1"/>
  <c r="R111" i="1"/>
  <c r="Q111" i="1"/>
  <c r="Q25" i="1"/>
  <c r="R25" i="1"/>
  <c r="R22" i="1"/>
  <c r="R32" i="1"/>
  <c r="Q32" i="1"/>
  <c r="R139" i="1"/>
  <c r="Q139" i="1"/>
  <c r="R65" i="1"/>
  <c r="R92" i="1"/>
  <c r="Q30" i="1"/>
  <c r="Q34" i="1"/>
  <c r="Q45" i="1"/>
  <c r="Q46" i="1"/>
  <c r="R51" i="1"/>
  <c r="R54" i="1"/>
  <c r="R63" i="1"/>
  <c r="R66" i="1"/>
  <c r="R129" i="1"/>
  <c r="Q129" i="1"/>
  <c r="R133" i="1"/>
  <c r="Q133" i="1"/>
  <c r="R144" i="1"/>
  <c r="Q144" i="1"/>
  <c r="R41" i="1"/>
  <c r="R52" i="1"/>
  <c r="Q52" i="1"/>
  <c r="Q51" i="1"/>
  <c r="Q90" i="1"/>
  <c r="Q164" i="1"/>
  <c r="R164" i="1"/>
  <c r="Q23" i="1"/>
  <c r="R30" i="1"/>
  <c r="R35" i="1"/>
  <c r="Q35" i="1"/>
  <c r="Q41" i="1"/>
  <c r="R45" i="1"/>
  <c r="R47" i="1"/>
  <c r="Q47" i="1"/>
  <c r="Q57" i="1"/>
  <c r="Q58" i="1"/>
  <c r="Q104" i="1"/>
  <c r="Q176" i="1"/>
  <c r="R176" i="1"/>
  <c r="R105" i="1"/>
  <c r="Q105" i="1"/>
  <c r="R40" i="1"/>
  <c r="Q40" i="1"/>
  <c r="R87" i="1"/>
  <c r="Q87" i="1"/>
  <c r="R81" i="1"/>
  <c r="Q81" i="1"/>
  <c r="R86" i="1"/>
  <c r="Q86" i="1"/>
  <c r="R154" i="1"/>
  <c r="Q154" i="1"/>
  <c r="R158" i="1"/>
  <c r="Q158" i="1"/>
  <c r="Q33" i="1"/>
  <c r="R42" i="1"/>
  <c r="R53" i="1"/>
  <c r="R112" i="1"/>
  <c r="Q112" i="1"/>
  <c r="R23" i="1"/>
  <c r="Q28" i="1"/>
  <c r="Q42" i="1"/>
  <c r="Q44" i="1"/>
  <c r="Q53" i="1"/>
  <c r="R57" i="1"/>
  <c r="R59" i="1"/>
  <c r="Q59" i="1"/>
  <c r="Q65" i="1"/>
  <c r="Q69" i="1"/>
  <c r="Q70" i="1"/>
  <c r="Q85" i="1"/>
  <c r="R90" i="1"/>
  <c r="Q102" i="1"/>
  <c r="R142" i="1"/>
  <c r="R130" i="1"/>
  <c r="R64" i="1"/>
  <c r="Q64" i="1"/>
  <c r="Q92" i="1"/>
  <c r="Q63" i="1"/>
  <c r="R80" i="1"/>
  <c r="R44" i="1"/>
  <c r="R46" i="1"/>
  <c r="Q54" i="1"/>
  <c r="Q66" i="1"/>
  <c r="R71" i="1"/>
  <c r="Q71" i="1"/>
  <c r="Q75" i="1"/>
  <c r="R85" i="1"/>
  <c r="Q97" i="1"/>
  <c r="R120" i="1"/>
  <c r="Q120" i="1"/>
  <c r="Q79" i="1"/>
  <c r="R88" i="1"/>
  <c r="R98" i="1"/>
  <c r="Q98" i="1"/>
  <c r="R117" i="1"/>
  <c r="R76" i="1"/>
  <c r="R100" i="1"/>
  <c r="Q100" i="1"/>
  <c r="R151" i="1"/>
  <c r="Q151" i="1"/>
  <c r="R156" i="1"/>
  <c r="Q163" i="1"/>
  <c r="R145" i="1"/>
  <c r="Q175" i="1"/>
  <c r="Q134" i="1"/>
  <c r="Q152" i="1"/>
  <c r="R170" i="1"/>
  <c r="Q170" i="1"/>
  <c r="Q121" i="1"/>
  <c r="Q122" i="1"/>
  <c r="Q140" i="1"/>
  <c r="R147" i="1"/>
  <c r="Q147" i="1"/>
  <c r="Q168" i="1"/>
  <c r="Q169" i="1"/>
  <c r="R171" i="1"/>
  <c r="Q171" i="1"/>
  <c r="R182" i="1"/>
  <c r="Q182" i="1"/>
  <c r="R121" i="1"/>
  <c r="Q127" i="1"/>
  <c r="Q128" i="1"/>
  <c r="R135" i="1"/>
  <c r="Q135" i="1"/>
  <c r="R152" i="1"/>
  <c r="R153" i="1"/>
  <c r="R168" i="1"/>
  <c r="R169" i="1"/>
  <c r="Q180" i="1"/>
  <c r="Q181" i="1"/>
  <c r="R183" i="1"/>
  <c r="Q183" i="1"/>
  <c r="Q110" i="1"/>
  <c r="Q116" i="1"/>
  <c r="R123" i="1"/>
  <c r="Q123" i="1"/>
  <c r="R127" i="1"/>
  <c r="R134" i="1"/>
  <c r="R141" i="1"/>
  <c r="Q160" i="1"/>
  <c r="R180" i="1"/>
  <c r="R181" i="1"/>
  <c r="R166" i="1"/>
  <c r="R178" i="1"/>
  <c r="AM15" i="1"/>
</calcChain>
</file>

<file path=xl/sharedStrings.xml><?xml version="1.0" encoding="utf-8"?>
<sst xmlns="http://schemas.openxmlformats.org/spreadsheetml/2006/main" count="62" uniqueCount="47">
  <si>
    <t>Style Analysis Procedure</t>
  </si>
  <si>
    <t>Intercept</t>
  </si>
  <si>
    <t>1. Start with arbitrary coefficients and intercept</t>
  </si>
  <si>
    <t>B1</t>
  </si>
  <si>
    <t>2. Compute residuals</t>
  </si>
  <si>
    <t>B2</t>
  </si>
  <si>
    <t>3. Compute squared residuals and sum them</t>
  </si>
  <si>
    <t>B3</t>
  </si>
  <si>
    <t xml:space="preserve">4. Minimize sum of squared residuals by changing intercept and coefficients </t>
  </si>
  <si>
    <t>Sum of coefficients = 1</t>
  </si>
  <si>
    <t xml:space="preserve">using Solver with constraints that coefficients are greater than or equal to zero </t>
  </si>
  <si>
    <t>Sum of Squared Residuals</t>
  </si>
  <si>
    <r>
      <t xml:space="preserve">&lt;-- </t>
    </r>
    <r>
      <rPr>
        <i/>
        <sz val="11"/>
        <color theme="1"/>
        <rFont val="宋体"/>
        <family val="2"/>
        <scheme val="minor"/>
      </rPr>
      <t>Minimize this!</t>
    </r>
  </si>
  <si>
    <t>and sum to 1.</t>
  </si>
  <si>
    <t>Average Residual</t>
  </si>
  <si>
    <t>5. Calculate R^2</t>
  </si>
  <si>
    <t>Average Return</t>
  </si>
  <si>
    <t>Total Sum of Squares</t>
  </si>
  <si>
    <t>R-squared</t>
  </si>
  <si>
    <t>Fund returns</t>
  </si>
  <si>
    <t>In %</t>
  </si>
  <si>
    <t>Excess returns</t>
  </si>
  <si>
    <t>Style Portfolios</t>
  </si>
  <si>
    <t>Residuals</t>
  </si>
  <si>
    <t>Sqd Resids</t>
  </si>
  <si>
    <t>Sqd Return Deviation</t>
  </si>
  <si>
    <t>LMVTX</t>
  </si>
  <si>
    <t>PCBAX</t>
  </si>
  <si>
    <t>FCNTX</t>
  </si>
  <si>
    <t>USAWX</t>
  </si>
  <si>
    <t>Mkt-RF</t>
  </si>
  <si>
    <t>SMB</t>
  </si>
  <si>
    <t>HML</t>
  </si>
  <si>
    <t>RF</t>
  </si>
  <si>
    <t>SmallCap</t>
  </si>
  <si>
    <t>MidCap</t>
  </si>
  <si>
    <t>LargeCap</t>
  </si>
  <si>
    <t>Growth</t>
  </si>
  <si>
    <t>MidBM</t>
  </si>
  <si>
    <t>Value</t>
  </si>
  <si>
    <t>B4</t>
  </si>
  <si>
    <t>B5</t>
  </si>
  <si>
    <t>B6</t>
  </si>
  <si>
    <t>Legg Mason Value Trust</t>
  </si>
  <si>
    <t>BlackRock Asset Allocation</t>
  </si>
  <si>
    <t>Fidelity ContraFund</t>
  </si>
  <si>
    <t>USAA World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</si>
</sst>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%"/>
    <numFmt numFmtId="178" formatCode="0.0000%"/>
  </numFmts>
  <fonts count="9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i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0" borderId="0" xfId="0" applyFont="1" applyAlignment="1">
      <alignment horizontal="right"/>
    </xf>
    <xf numFmtId="10" fontId="2" fillId="0" borderId="0" xfId="1" applyNumberFormat="1" applyFont="1"/>
    <xf numFmtId="0" fontId="0" fillId="0" borderId="0" xfId="0" applyAlignment="1">
      <alignment horizontal="right"/>
    </xf>
    <xf numFmtId="176" fontId="0" fillId="0" borderId="0" xfId="0" applyNumberFormat="1"/>
    <xf numFmtId="0" fontId="5" fillId="0" borderId="0" xfId="0" applyFont="1"/>
    <xf numFmtId="2" fontId="2" fillId="0" borderId="0" xfId="0" applyNumberFormat="1" applyFont="1"/>
    <xf numFmtId="2" fontId="0" fillId="0" borderId="0" xfId="0" applyNumberFormat="1"/>
    <xf numFmtId="0" fontId="5" fillId="0" borderId="0" xfId="0" applyFont="1" applyAlignment="1">
      <alignment horizontal="left" indent="2"/>
    </xf>
    <xf numFmtId="177" fontId="0" fillId="0" borderId="0" xfId="0" applyNumberFormat="1"/>
    <xf numFmtId="0" fontId="3" fillId="0" borderId="0" xfId="0" applyFont="1"/>
    <xf numFmtId="10" fontId="0" fillId="0" borderId="0" xfId="0" applyNumberFormat="1"/>
    <xf numFmtId="9" fontId="0" fillId="0" borderId="0" xfId="0" applyNumberFormat="1"/>
    <xf numFmtId="0" fontId="3" fillId="0" borderId="0" xfId="0" applyFont="1" applyAlignment="1">
      <alignment horizontal="center"/>
    </xf>
    <xf numFmtId="10" fontId="0" fillId="0" borderId="0" xfId="1" applyNumberFormat="1" applyFont="1"/>
    <xf numFmtId="10" fontId="0" fillId="2" borderId="0" xfId="0" applyNumberFormat="1" applyFill="1"/>
    <xf numFmtId="10" fontId="0" fillId="3" borderId="0" xfId="0" applyNumberFormat="1" applyFill="1"/>
    <xf numFmtId="178" fontId="0" fillId="0" borderId="0" xfId="1" applyNumberFormat="1" applyFont="1"/>
    <xf numFmtId="178" fontId="0" fillId="0" borderId="0" xfId="0" applyNumberFormat="1"/>
    <xf numFmtId="178" fontId="0" fillId="3" borderId="0" xfId="0" applyNumberFormat="1" applyFill="1"/>
    <xf numFmtId="10" fontId="5" fillId="0" borderId="0" xfId="1" applyNumberFormat="1" applyFont="1"/>
    <xf numFmtId="0" fontId="3" fillId="0" borderId="0" xfId="0" applyFont="1" applyAlignment="1">
      <alignment horizontal="center"/>
    </xf>
  </cellXfs>
  <cellStyles count="6">
    <cellStyle name="百分比" xfId="1" builtinId="5"/>
    <cellStyle name="常规" xfId="0" builtinId="0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24/Dropbox/teaching/RICE/Fall2015/MGMT645/MGMT%20645%20All%20Material/Investments/Investments/Slides/Session%204%20Data%20-%20MBAPW/Mutual%20Fund%20Returns%20-%20Style%20Analysis%20-%20Work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 Returns-LMVTX"/>
      <sheetName val="LMVTX-1"/>
      <sheetName val="Fund Returns-PCBAX"/>
      <sheetName val="PCBAX-1"/>
      <sheetName val="Fund Returns-Style"/>
      <sheetName val="StylePortfolios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1.19</v>
          </cell>
          <cell r="C3">
            <v>-0.13</v>
          </cell>
          <cell r="D3">
            <v>2.83</v>
          </cell>
          <cell r="U3">
            <v>-0.41</v>
          </cell>
          <cell r="V3">
            <v>1.87</v>
          </cell>
          <cell r="W3">
            <v>2.58</v>
          </cell>
        </row>
        <row r="4">
          <cell r="B4">
            <v>3.26</v>
          </cell>
          <cell r="C4">
            <v>5.0199999999999996</v>
          </cell>
          <cell r="D4">
            <v>3.91</v>
          </cell>
          <cell r="U4">
            <v>4.03</v>
          </cell>
          <cell r="V4">
            <v>3.98</v>
          </cell>
          <cell r="W4">
            <v>4.03</v>
          </cell>
        </row>
        <row r="5">
          <cell r="B5">
            <v>2.35</v>
          </cell>
          <cell r="C5">
            <v>2.4300000000000002</v>
          </cell>
          <cell r="D5">
            <v>2.71</v>
          </cell>
          <cell r="U5">
            <v>0.74</v>
          </cell>
          <cell r="V5">
            <v>2.96</v>
          </cell>
          <cell r="W5">
            <v>3.05</v>
          </cell>
        </row>
        <row r="6">
          <cell r="B6">
            <v>2.59</v>
          </cell>
          <cell r="C6">
            <v>1.94</v>
          </cell>
          <cell r="D6">
            <v>2.71</v>
          </cell>
          <cell r="U6">
            <v>1.06</v>
          </cell>
          <cell r="V6">
            <v>1.99</v>
          </cell>
          <cell r="W6">
            <v>3.06</v>
          </cell>
        </row>
        <row r="7">
          <cell r="B7">
            <v>2.0699999999999998</v>
          </cell>
          <cell r="C7">
            <v>1.75</v>
          </cell>
          <cell r="D7">
            <v>3.97</v>
          </cell>
          <cell r="U7">
            <v>0.65</v>
          </cell>
          <cell r="V7">
            <v>3.27</v>
          </cell>
          <cell r="W7">
            <v>3.42</v>
          </cell>
        </row>
        <row r="8">
          <cell r="B8">
            <v>6.49</v>
          </cell>
          <cell r="C8">
            <v>4.87</v>
          </cell>
          <cell r="D8">
            <v>2.4500000000000002</v>
          </cell>
          <cell r="U8">
            <v>4.63</v>
          </cell>
          <cell r="V8">
            <v>4.24</v>
          </cell>
          <cell r="W8">
            <v>2.08</v>
          </cell>
        </row>
        <row r="9">
          <cell r="B9">
            <v>6.2</v>
          </cell>
          <cell r="C9">
            <v>6.28</v>
          </cell>
          <cell r="D9">
            <v>3.61</v>
          </cell>
          <cell r="U9">
            <v>9.5399999999999991</v>
          </cell>
          <cell r="V9">
            <v>4.3499999999999996</v>
          </cell>
          <cell r="W9">
            <v>4.16</v>
          </cell>
        </row>
        <row r="10">
          <cell r="B10">
            <v>3.25</v>
          </cell>
          <cell r="C10">
            <v>1.53</v>
          </cell>
          <cell r="D10">
            <v>0.75</v>
          </cell>
          <cell r="U10">
            <v>1.65</v>
          </cell>
          <cell r="V10">
            <v>0.3</v>
          </cell>
          <cell r="W10">
            <v>1.37</v>
          </cell>
        </row>
        <row r="11">
          <cell r="B11">
            <v>2.19</v>
          </cell>
          <cell r="C11">
            <v>1.99</v>
          </cell>
          <cell r="D11">
            <v>4.34</v>
          </cell>
          <cell r="U11">
            <v>2.4</v>
          </cell>
          <cell r="V11">
            <v>4.62</v>
          </cell>
          <cell r="W11">
            <v>3.14</v>
          </cell>
        </row>
        <row r="12">
          <cell r="B12">
            <v>-5.33</v>
          </cell>
          <cell r="C12">
            <v>-2.64</v>
          </cell>
          <cell r="D12">
            <v>-0.42</v>
          </cell>
          <cell r="U12">
            <v>-5.74</v>
          </cell>
          <cell r="V12">
            <v>-0.11</v>
          </cell>
          <cell r="W12">
            <v>-1.68</v>
          </cell>
        </row>
        <row r="13">
          <cell r="B13">
            <v>2.77</v>
          </cell>
          <cell r="C13">
            <v>4.7699999999999996</v>
          </cell>
          <cell r="D13">
            <v>4.43</v>
          </cell>
          <cell r="U13">
            <v>2.17</v>
          </cell>
          <cell r="V13">
            <v>3.92</v>
          </cell>
          <cell r="W13">
            <v>5.04</v>
          </cell>
        </row>
        <row r="14">
          <cell r="B14">
            <v>2.2799999999999998</v>
          </cell>
          <cell r="C14">
            <v>1.6</v>
          </cell>
          <cell r="D14">
            <v>1.48</v>
          </cell>
          <cell r="U14">
            <v>1.94</v>
          </cell>
          <cell r="V14">
            <v>0.41</v>
          </cell>
          <cell r="W14">
            <v>2.5</v>
          </cell>
        </row>
        <row r="15">
          <cell r="B15">
            <v>0.59</v>
          </cell>
          <cell r="C15">
            <v>0.01</v>
          </cell>
          <cell r="D15">
            <v>3.39</v>
          </cell>
          <cell r="U15">
            <v>-0.66</v>
          </cell>
          <cell r="V15">
            <v>2.76</v>
          </cell>
          <cell r="W15">
            <v>2.83</v>
          </cell>
        </row>
        <row r="16">
          <cell r="B16">
            <v>3.22</v>
          </cell>
          <cell r="C16">
            <v>3.3</v>
          </cell>
          <cell r="D16">
            <v>1.37</v>
          </cell>
          <cell r="U16">
            <v>2.9</v>
          </cell>
          <cell r="V16">
            <v>2.23</v>
          </cell>
          <cell r="W16">
            <v>1.76</v>
          </cell>
        </row>
        <row r="17">
          <cell r="B17">
            <v>2.44</v>
          </cell>
          <cell r="C17">
            <v>2.62</v>
          </cell>
          <cell r="D17">
            <v>0.79</v>
          </cell>
          <cell r="U17">
            <v>2.2799999999999998</v>
          </cell>
          <cell r="V17">
            <v>0.37</v>
          </cell>
          <cell r="W17">
            <v>1.68</v>
          </cell>
        </row>
        <row r="18">
          <cell r="B18">
            <v>7.59</v>
          </cell>
          <cell r="C18">
            <v>4.34</v>
          </cell>
          <cell r="D18">
            <v>1.52</v>
          </cell>
          <cell r="U18">
            <v>2.37</v>
          </cell>
          <cell r="V18">
            <v>3.36</v>
          </cell>
          <cell r="W18">
            <v>1.6</v>
          </cell>
        </row>
        <row r="19">
          <cell r="B19">
            <v>6.52</v>
          </cell>
          <cell r="C19">
            <v>2.39</v>
          </cell>
          <cell r="D19">
            <v>2.48</v>
          </cell>
          <cell r="U19">
            <v>-1.05</v>
          </cell>
          <cell r="V19">
            <v>4.01</v>
          </cell>
          <cell r="W19">
            <v>1.3</v>
          </cell>
        </row>
        <row r="20">
          <cell r="B20">
            <v>-4.1100000000000003</v>
          </cell>
          <cell r="C20">
            <v>-3.05</v>
          </cell>
          <cell r="D20">
            <v>0.28000000000000003</v>
          </cell>
          <cell r="U20">
            <v>-0.86</v>
          </cell>
          <cell r="V20">
            <v>-0.59</v>
          </cell>
          <cell r="W20">
            <v>-0.42</v>
          </cell>
        </row>
        <row r="21">
          <cell r="B21">
            <v>-10.039999999999999</v>
          </cell>
          <cell r="C21">
            <v>-7.81</v>
          </cell>
          <cell r="D21">
            <v>-4.71</v>
          </cell>
          <cell r="U21">
            <v>-9.41</v>
          </cell>
          <cell r="V21">
            <v>-6.27</v>
          </cell>
          <cell r="W21">
            <v>-4.01</v>
          </cell>
        </row>
        <row r="22">
          <cell r="B22">
            <v>4.82</v>
          </cell>
          <cell r="C22">
            <v>6.15</v>
          </cell>
          <cell r="D22">
            <v>2.48</v>
          </cell>
          <cell r="U22">
            <v>5.13</v>
          </cell>
          <cell r="V22">
            <v>2.4500000000000002</v>
          </cell>
          <cell r="W22">
            <v>3.95</v>
          </cell>
        </row>
        <row r="23">
          <cell r="B23">
            <v>3.43</v>
          </cell>
          <cell r="C23">
            <v>4.46</v>
          </cell>
          <cell r="D23">
            <v>5.77</v>
          </cell>
          <cell r="U23">
            <v>5</v>
          </cell>
          <cell r="V23">
            <v>6.69</v>
          </cell>
          <cell r="W23">
            <v>4.4400000000000004</v>
          </cell>
        </row>
        <row r="24">
          <cell r="B24">
            <v>-1.84</v>
          </cell>
          <cell r="C24">
            <v>-1.26</v>
          </cell>
          <cell r="D24">
            <v>2.1</v>
          </cell>
          <cell r="U24">
            <v>-3.29</v>
          </cell>
          <cell r="V24">
            <v>0.19</v>
          </cell>
          <cell r="W24">
            <v>3.14</v>
          </cell>
        </row>
        <row r="25">
          <cell r="B25">
            <v>2.65</v>
          </cell>
          <cell r="C25">
            <v>4.49</v>
          </cell>
          <cell r="D25">
            <v>7.5</v>
          </cell>
          <cell r="U25">
            <v>1.67</v>
          </cell>
          <cell r="V25">
            <v>6.83</v>
          </cell>
          <cell r="W25">
            <v>7.53</v>
          </cell>
        </row>
        <row r="26">
          <cell r="B26">
            <v>1.84</v>
          </cell>
          <cell r="C26">
            <v>0.87</v>
          </cell>
          <cell r="D26">
            <v>-1.83</v>
          </cell>
          <cell r="U26">
            <v>1.71</v>
          </cell>
          <cell r="V26">
            <v>-1.54</v>
          </cell>
          <cell r="W26">
            <v>-0.96</v>
          </cell>
        </row>
        <row r="27">
          <cell r="B27">
            <v>4.3</v>
          </cell>
          <cell r="C27">
            <v>2.5099999999999998</v>
          </cell>
          <cell r="D27">
            <v>6.1</v>
          </cell>
          <cell r="U27">
            <v>2.89</v>
          </cell>
          <cell r="V27">
            <v>6.44</v>
          </cell>
          <cell r="W27">
            <v>4.93</v>
          </cell>
        </row>
        <row r="28">
          <cell r="B28">
            <v>-2.82</v>
          </cell>
          <cell r="C28">
            <v>-1.63</v>
          </cell>
          <cell r="D28">
            <v>0.52</v>
          </cell>
          <cell r="U28">
            <v>0.65</v>
          </cell>
          <cell r="V28">
            <v>-0.45</v>
          </cell>
          <cell r="W28">
            <v>0.36</v>
          </cell>
        </row>
        <row r="29">
          <cell r="B29">
            <v>-5.29</v>
          </cell>
          <cell r="C29">
            <v>-4.83</v>
          </cell>
          <cell r="D29">
            <v>-4.4400000000000004</v>
          </cell>
          <cell r="U29">
            <v>-6.58</v>
          </cell>
          <cell r="V29">
            <v>-5.71</v>
          </cell>
          <cell r="W29">
            <v>-2.68</v>
          </cell>
        </row>
        <row r="30">
          <cell r="B30">
            <v>-2.63</v>
          </cell>
          <cell r="C30">
            <v>1.52</v>
          </cell>
          <cell r="D30">
            <v>5.64</v>
          </cell>
          <cell r="U30">
            <v>1.49</v>
          </cell>
          <cell r="V30">
            <v>6.05</v>
          </cell>
          <cell r="W30">
            <v>4.07</v>
          </cell>
        </row>
        <row r="31">
          <cell r="B31">
            <v>10.98</v>
          </cell>
          <cell r="C31">
            <v>10.210000000000001</v>
          </cell>
          <cell r="D31">
            <v>6.34</v>
          </cell>
          <cell r="U31">
            <v>11.95</v>
          </cell>
          <cell r="V31">
            <v>7.53</v>
          </cell>
          <cell r="W31">
            <v>6.27</v>
          </cell>
        </row>
        <row r="32">
          <cell r="B32">
            <v>5.72</v>
          </cell>
          <cell r="C32">
            <v>4.45</v>
          </cell>
          <cell r="D32">
            <v>4.29</v>
          </cell>
          <cell r="U32">
            <v>2.87</v>
          </cell>
          <cell r="V32">
            <v>4.1399999999999997</v>
          </cell>
          <cell r="W32">
            <v>4.7699999999999996</v>
          </cell>
        </row>
        <row r="33">
          <cell r="B33">
            <v>4.67</v>
          </cell>
          <cell r="C33">
            <v>6.24</v>
          </cell>
          <cell r="D33">
            <v>8.2100000000000009</v>
          </cell>
          <cell r="U33">
            <v>3.48</v>
          </cell>
          <cell r="V33">
            <v>7.54</v>
          </cell>
          <cell r="W33">
            <v>8.4700000000000006</v>
          </cell>
        </row>
        <row r="34">
          <cell r="B34">
            <v>4.1399999999999997</v>
          </cell>
          <cell r="C34">
            <v>1.42</v>
          </cell>
          <cell r="D34">
            <v>-5.09</v>
          </cell>
          <cell r="U34">
            <v>0.48</v>
          </cell>
          <cell r="V34">
            <v>-5.09</v>
          </cell>
          <cell r="W34">
            <v>-2.82</v>
          </cell>
        </row>
        <row r="35">
          <cell r="B35">
            <v>9.16</v>
          </cell>
          <cell r="C35">
            <v>6.95</v>
          </cell>
          <cell r="D35">
            <v>5.35</v>
          </cell>
          <cell r="U35">
            <v>4.53</v>
          </cell>
          <cell r="V35">
            <v>5.36</v>
          </cell>
          <cell r="W35">
            <v>6.23</v>
          </cell>
        </row>
        <row r="36">
          <cell r="B36">
            <v>-3.78</v>
          </cell>
          <cell r="C36">
            <v>-4.33</v>
          </cell>
          <cell r="D36">
            <v>-3.11</v>
          </cell>
          <cell r="U36">
            <v>-2.37</v>
          </cell>
          <cell r="V36">
            <v>-3.7</v>
          </cell>
          <cell r="W36">
            <v>-3.1</v>
          </cell>
        </row>
        <row r="37">
          <cell r="B37">
            <v>-1.83</v>
          </cell>
          <cell r="C37">
            <v>-0.18</v>
          </cell>
          <cell r="D37">
            <v>4.43</v>
          </cell>
          <cell r="U37">
            <v>-0.27</v>
          </cell>
          <cell r="V37">
            <v>4.24</v>
          </cell>
          <cell r="W37">
            <v>2.97</v>
          </cell>
        </row>
        <row r="38">
          <cell r="B38">
            <v>-0.91</v>
          </cell>
          <cell r="C38">
            <v>2.12</v>
          </cell>
          <cell r="D38">
            <v>2</v>
          </cell>
          <cell r="U38">
            <v>1.84</v>
          </cell>
          <cell r="V38">
            <v>0.79</v>
          </cell>
          <cell r="W38">
            <v>2.75</v>
          </cell>
        </row>
        <row r="39">
          <cell r="B39">
            <v>-0.6</v>
          </cell>
          <cell r="C39">
            <v>-1.1499999999999999</v>
          </cell>
          <cell r="D39">
            <v>0.99</v>
          </cell>
          <cell r="U39">
            <v>2.82</v>
          </cell>
          <cell r="V39">
            <v>2.75</v>
          </cell>
          <cell r="W39">
            <v>-1.95</v>
          </cell>
        </row>
        <row r="40">
          <cell r="B40">
            <v>6.68</v>
          </cell>
          <cell r="C40">
            <v>8.25</v>
          </cell>
          <cell r="D40">
            <v>7.32</v>
          </cell>
          <cell r="U40">
            <v>9.67</v>
          </cell>
          <cell r="V40">
            <v>7.29</v>
          </cell>
          <cell r="W40">
            <v>7.81</v>
          </cell>
        </row>
        <row r="41">
          <cell r="B41">
            <v>4.9000000000000004</v>
          </cell>
          <cell r="C41">
            <v>4.82</v>
          </cell>
          <cell r="D41">
            <v>5.17</v>
          </cell>
          <cell r="U41">
            <v>7.64</v>
          </cell>
          <cell r="V41">
            <v>4.5999999999999996</v>
          </cell>
          <cell r="W41">
            <v>5.4</v>
          </cell>
        </row>
        <row r="42">
          <cell r="B42">
            <v>1.85</v>
          </cell>
          <cell r="C42">
            <v>0.92</v>
          </cell>
          <cell r="D42">
            <v>1.27</v>
          </cell>
          <cell r="U42">
            <v>-0.1</v>
          </cell>
          <cell r="V42">
            <v>1.1599999999999999</v>
          </cell>
          <cell r="W42">
            <v>1.61</v>
          </cell>
        </row>
        <row r="43">
          <cell r="B43">
            <v>-4.82</v>
          </cell>
          <cell r="C43">
            <v>-5.21</v>
          </cell>
          <cell r="D43">
            <v>-1.85</v>
          </cell>
          <cell r="U43">
            <v>-4.0599999999999996</v>
          </cell>
          <cell r="V43">
            <v>-2.89</v>
          </cell>
          <cell r="W43">
            <v>-2.4500000000000002</v>
          </cell>
        </row>
        <row r="44">
          <cell r="B44">
            <v>-0.56000000000000005</v>
          </cell>
          <cell r="C44">
            <v>1.07</v>
          </cell>
          <cell r="D44">
            <v>4.32</v>
          </cell>
          <cell r="U44">
            <v>4.38</v>
          </cell>
          <cell r="V44">
            <v>5.57</v>
          </cell>
          <cell r="W44">
            <v>1.61</v>
          </cell>
        </row>
        <row r="45">
          <cell r="B45">
            <v>-6.76</v>
          </cell>
          <cell r="C45">
            <v>-7.02</v>
          </cell>
          <cell r="D45">
            <v>-1.1399999999999999</v>
          </cell>
          <cell r="U45">
            <v>-3.4</v>
          </cell>
          <cell r="V45">
            <v>-0.85</v>
          </cell>
          <cell r="W45">
            <v>-3.73</v>
          </cell>
        </row>
        <row r="46">
          <cell r="B46">
            <v>-21.53</v>
          </cell>
          <cell r="C46">
            <v>-19.489999999999998</v>
          </cell>
          <cell r="D46">
            <v>-14.69</v>
          </cell>
          <cell r="U46">
            <v>-18.43</v>
          </cell>
          <cell r="V46">
            <v>-15.07</v>
          </cell>
          <cell r="W46">
            <v>-17.489999999999998</v>
          </cell>
        </row>
        <row r="47">
          <cell r="B47">
            <v>4.75</v>
          </cell>
          <cell r="C47">
            <v>6.37</v>
          </cell>
          <cell r="D47">
            <v>6.6</v>
          </cell>
          <cell r="U47">
            <v>6.78</v>
          </cell>
          <cell r="V47">
            <v>7.77</v>
          </cell>
          <cell r="W47">
            <v>4.1399999999999997</v>
          </cell>
        </row>
        <row r="48">
          <cell r="B48">
            <v>2.66</v>
          </cell>
          <cell r="C48">
            <v>5.51</v>
          </cell>
          <cell r="D48">
            <v>7.98</v>
          </cell>
          <cell r="U48">
            <v>5.61</v>
          </cell>
          <cell r="V48">
            <v>8.16</v>
          </cell>
          <cell r="W48">
            <v>7.41</v>
          </cell>
        </row>
        <row r="49">
          <cell r="B49">
            <v>7.74</v>
          </cell>
          <cell r="C49">
            <v>5.63</v>
          </cell>
          <cell r="D49">
            <v>6.38</v>
          </cell>
          <cell r="U49">
            <v>2.1</v>
          </cell>
          <cell r="V49">
            <v>7.17</v>
          </cell>
          <cell r="W49">
            <v>5.66</v>
          </cell>
        </row>
        <row r="50">
          <cell r="B50">
            <v>3.77</v>
          </cell>
          <cell r="C50">
            <v>6.43</v>
          </cell>
          <cell r="D50">
            <v>6.63</v>
          </cell>
          <cell r="U50">
            <v>9.48</v>
          </cell>
          <cell r="V50">
            <v>8.61</v>
          </cell>
          <cell r="W50">
            <v>2</v>
          </cell>
        </row>
        <row r="51">
          <cell r="B51">
            <v>4.2</v>
          </cell>
          <cell r="C51">
            <v>0.28000000000000003</v>
          </cell>
          <cell r="D51">
            <v>3.97</v>
          </cell>
          <cell r="U51">
            <v>3.92</v>
          </cell>
          <cell r="V51">
            <v>5.65</v>
          </cell>
          <cell r="W51">
            <v>-0.43</v>
          </cell>
        </row>
        <row r="52">
          <cell r="B52">
            <v>-7.12</v>
          </cell>
          <cell r="C52">
            <v>-6.81</v>
          </cell>
          <cell r="D52">
            <v>-3.24</v>
          </cell>
          <cell r="U52">
            <v>0.27</v>
          </cell>
          <cell r="V52">
            <v>-4.46</v>
          </cell>
          <cell r="W52">
            <v>-1.95</v>
          </cell>
        </row>
        <row r="53">
          <cell r="B53">
            <v>-1.79</v>
          </cell>
          <cell r="C53">
            <v>2.17</v>
          </cell>
          <cell r="D53">
            <v>4.04</v>
          </cell>
          <cell r="U53">
            <v>5.09</v>
          </cell>
          <cell r="V53">
            <v>4.05</v>
          </cell>
          <cell r="W53">
            <v>3.21</v>
          </cell>
        </row>
        <row r="54">
          <cell r="B54">
            <v>9.66</v>
          </cell>
          <cell r="C54">
            <v>8.64</v>
          </cell>
          <cell r="D54">
            <v>3.86</v>
          </cell>
          <cell r="U54">
            <v>4.13</v>
          </cell>
          <cell r="V54">
            <v>2</v>
          </cell>
          <cell r="W54">
            <v>9.52</v>
          </cell>
        </row>
        <row r="55">
          <cell r="B55">
            <v>1.86</v>
          </cell>
          <cell r="C55">
            <v>1.31</v>
          </cell>
          <cell r="D55">
            <v>-2.2000000000000002</v>
          </cell>
          <cell r="U55">
            <v>-0.14000000000000001</v>
          </cell>
          <cell r="V55">
            <v>-2.39</v>
          </cell>
          <cell r="W55">
            <v>-0.55000000000000004</v>
          </cell>
        </row>
        <row r="56">
          <cell r="B56">
            <v>7.03</v>
          </cell>
          <cell r="C56">
            <v>5.25</v>
          </cell>
          <cell r="D56">
            <v>5.0599999999999996</v>
          </cell>
          <cell r="U56">
            <v>2.21</v>
          </cell>
          <cell r="V56">
            <v>6.82</v>
          </cell>
          <cell r="W56">
            <v>3</v>
          </cell>
        </row>
        <row r="57">
          <cell r="B57">
            <v>0.45</v>
          </cell>
          <cell r="C57">
            <v>-1.57</v>
          </cell>
          <cell r="D57">
            <v>-3.35</v>
          </cell>
          <cell r="U57">
            <v>-2.9</v>
          </cell>
          <cell r="V57">
            <v>-3.07</v>
          </cell>
          <cell r="W57">
            <v>-3.18</v>
          </cell>
        </row>
        <row r="58">
          <cell r="B58">
            <v>-3.54</v>
          </cell>
          <cell r="C58">
            <v>-3.71</v>
          </cell>
          <cell r="D58">
            <v>-0.5</v>
          </cell>
          <cell r="U58">
            <v>-3.59</v>
          </cell>
          <cell r="V58">
            <v>-0.33</v>
          </cell>
          <cell r="W58">
            <v>-2.64</v>
          </cell>
        </row>
        <row r="59">
          <cell r="B59">
            <v>-0.81</v>
          </cell>
          <cell r="C59">
            <v>-0.33</v>
          </cell>
          <cell r="D59">
            <v>-2.8</v>
          </cell>
          <cell r="U59">
            <v>-1.04</v>
          </cell>
          <cell r="V59">
            <v>-1.88</v>
          </cell>
          <cell r="W59">
            <v>-4.97</v>
          </cell>
        </row>
        <row r="60">
          <cell r="B60">
            <v>-0.76</v>
          </cell>
          <cell r="C60">
            <v>3.03</v>
          </cell>
          <cell r="D60">
            <v>6.79</v>
          </cell>
          <cell r="U60">
            <v>2.83</v>
          </cell>
          <cell r="V60">
            <v>6.9</v>
          </cell>
          <cell r="W60">
            <v>5.0199999999999996</v>
          </cell>
        </row>
        <row r="61">
          <cell r="B61">
            <v>10.17</v>
          </cell>
          <cell r="C61">
            <v>6.36</v>
          </cell>
          <cell r="D61">
            <v>2.66</v>
          </cell>
          <cell r="U61">
            <v>8.5299999999999994</v>
          </cell>
          <cell r="V61">
            <v>4.4000000000000004</v>
          </cell>
          <cell r="W61">
            <v>-1.56</v>
          </cell>
        </row>
        <row r="62">
          <cell r="B62">
            <v>12.55</v>
          </cell>
          <cell r="C62">
            <v>10.73</v>
          </cell>
          <cell r="D62">
            <v>6.58</v>
          </cell>
          <cell r="U62">
            <v>20.62</v>
          </cell>
          <cell r="V62">
            <v>8.16</v>
          </cell>
          <cell r="W62">
            <v>2.7</v>
          </cell>
        </row>
        <row r="63">
          <cell r="B63">
            <v>4.05</v>
          </cell>
          <cell r="C63">
            <v>-3.74</v>
          </cell>
          <cell r="D63">
            <v>-4.43</v>
          </cell>
          <cell r="U63">
            <v>1.34</v>
          </cell>
          <cell r="V63">
            <v>-4.59</v>
          </cell>
          <cell r="W63">
            <v>-3.26</v>
          </cell>
        </row>
        <row r="64">
          <cell r="B64">
            <v>24.22</v>
          </cell>
          <cell r="C64">
            <v>13.57</v>
          </cell>
          <cell r="D64">
            <v>-0.28999999999999998</v>
          </cell>
          <cell r="U64">
            <v>22.04</v>
          </cell>
          <cell r="V64">
            <v>2.14</v>
          </cell>
          <cell r="W64">
            <v>-1.97</v>
          </cell>
        </row>
        <row r="65">
          <cell r="B65">
            <v>-8.84</v>
          </cell>
          <cell r="C65">
            <v>-1.29</v>
          </cell>
          <cell r="D65">
            <v>9.3699999999999992</v>
          </cell>
          <cell r="U65">
            <v>-5.08</v>
          </cell>
          <cell r="V65">
            <v>7.78</v>
          </cell>
          <cell r="W65">
            <v>8.4600000000000009</v>
          </cell>
        </row>
        <row r="66">
          <cell r="B66">
            <v>-14.09</v>
          </cell>
          <cell r="C66">
            <v>-5.65</v>
          </cell>
          <cell r="D66">
            <v>-3.84</v>
          </cell>
          <cell r="U66">
            <v>-13.12</v>
          </cell>
          <cell r="V66">
            <v>-4.62</v>
          </cell>
          <cell r="W66">
            <v>-1.76</v>
          </cell>
        </row>
        <row r="67">
          <cell r="B67">
            <v>-8.6</v>
          </cell>
          <cell r="C67">
            <v>-4.4000000000000004</v>
          </cell>
          <cell r="D67">
            <v>-2.71</v>
          </cell>
          <cell r="U67">
            <v>-12.11</v>
          </cell>
          <cell r="V67">
            <v>-3.56</v>
          </cell>
          <cell r="W67">
            <v>0.2</v>
          </cell>
        </row>
        <row r="68">
          <cell r="B68">
            <v>17.52</v>
          </cell>
          <cell r="C68">
            <v>6.52</v>
          </cell>
          <cell r="D68">
            <v>3.16</v>
          </cell>
          <cell r="U68">
            <v>13.82</v>
          </cell>
          <cell r="V68">
            <v>5.37</v>
          </cell>
          <cell r="W68">
            <v>-4.03</v>
          </cell>
        </row>
        <row r="69">
          <cell r="B69">
            <v>-1.74</v>
          </cell>
          <cell r="C69">
            <v>-3.54</v>
          </cell>
          <cell r="D69">
            <v>-1.69</v>
          </cell>
          <cell r="U69">
            <v>-5.49</v>
          </cell>
          <cell r="V69">
            <v>-3.1</v>
          </cell>
          <cell r="W69">
            <v>3.15</v>
          </cell>
        </row>
        <row r="70">
          <cell r="B70">
            <v>5.94</v>
          </cell>
          <cell r="C70">
            <v>7.34</v>
          </cell>
          <cell r="D70">
            <v>7.72</v>
          </cell>
          <cell r="U70">
            <v>10.199999999999999</v>
          </cell>
          <cell r="V70">
            <v>7.59</v>
          </cell>
          <cell r="W70">
            <v>8.07</v>
          </cell>
        </row>
        <row r="71">
          <cell r="B71">
            <v>-3.55</v>
          </cell>
          <cell r="C71">
            <v>-4.1900000000000004</v>
          </cell>
          <cell r="D71">
            <v>-4.9000000000000004</v>
          </cell>
          <cell r="U71">
            <v>-7.97</v>
          </cell>
          <cell r="V71">
            <v>-6.23</v>
          </cell>
          <cell r="W71">
            <v>1.7</v>
          </cell>
        </row>
        <row r="72">
          <cell r="B72">
            <v>-6.34</v>
          </cell>
          <cell r="C72">
            <v>-4.5599999999999996</v>
          </cell>
          <cell r="D72">
            <v>-1.69</v>
          </cell>
          <cell r="U72">
            <v>-15.18</v>
          </cell>
          <cell r="V72">
            <v>-2.36</v>
          </cell>
          <cell r="W72">
            <v>0.71</v>
          </cell>
        </row>
        <row r="73">
          <cell r="B73">
            <v>-9.68</v>
          </cell>
          <cell r="C73">
            <v>-9.73</v>
          </cell>
          <cell r="D73">
            <v>-9.7799999999999994</v>
          </cell>
          <cell r="U73">
            <v>-24.96</v>
          </cell>
          <cell r="V73">
            <v>-11.04</v>
          </cell>
          <cell r="W73">
            <v>-3.18</v>
          </cell>
        </row>
        <row r="74">
          <cell r="B74">
            <v>2.52</v>
          </cell>
          <cell r="C74">
            <v>8.74</v>
          </cell>
          <cell r="D74">
            <v>1.1499999999999999</v>
          </cell>
          <cell r="U74">
            <v>-0.36</v>
          </cell>
          <cell r="V74">
            <v>-0.21</v>
          </cell>
          <cell r="W74">
            <v>9.2899999999999991</v>
          </cell>
        </row>
        <row r="75">
          <cell r="B75">
            <v>13.73</v>
          </cell>
          <cell r="C75">
            <v>4.32</v>
          </cell>
          <cell r="D75">
            <v>3.25</v>
          </cell>
          <cell r="U75">
            <v>10.47</v>
          </cell>
          <cell r="V75">
            <v>3.98</v>
          </cell>
          <cell r="W75">
            <v>1.5</v>
          </cell>
        </row>
        <row r="76">
          <cell r="B76">
            <v>-4.84</v>
          </cell>
          <cell r="C76">
            <v>-6.41</v>
          </cell>
          <cell r="D76">
            <v>-9.7100000000000009</v>
          </cell>
          <cell r="U76">
            <v>-18.61</v>
          </cell>
          <cell r="V76">
            <v>-11.69</v>
          </cell>
          <cell r="W76">
            <v>-0.5</v>
          </cell>
        </row>
        <row r="77">
          <cell r="B77">
            <v>-3.05</v>
          </cell>
          <cell r="C77">
            <v>-6.09</v>
          </cell>
          <cell r="D77">
            <v>-6.97</v>
          </cell>
          <cell r="U77">
            <v>-10.23</v>
          </cell>
          <cell r="V77">
            <v>-8.16</v>
          </cell>
          <cell r="W77">
            <v>-1.7</v>
          </cell>
        </row>
        <row r="78">
          <cell r="B78">
            <v>6.26</v>
          </cell>
          <cell r="C78">
            <v>8.3000000000000007</v>
          </cell>
          <cell r="D78">
            <v>8.14</v>
          </cell>
          <cell r="U78">
            <v>7.08</v>
          </cell>
          <cell r="V78">
            <v>8.9700000000000006</v>
          </cell>
          <cell r="W78">
            <v>5.21</v>
          </cell>
        </row>
        <row r="79">
          <cell r="B79">
            <v>8.35</v>
          </cell>
          <cell r="C79">
            <v>2.84</v>
          </cell>
          <cell r="D79">
            <v>0.73</v>
          </cell>
          <cell r="U79">
            <v>2.17</v>
          </cell>
          <cell r="V79">
            <v>0.5</v>
          </cell>
          <cell r="W79">
            <v>2.2799999999999998</v>
          </cell>
        </row>
        <row r="80">
          <cell r="B80">
            <v>4.88</v>
          </cell>
          <cell r="C80">
            <v>2.2599999999999998</v>
          </cell>
          <cell r="D80">
            <v>-2.14</v>
          </cell>
          <cell r="U80">
            <v>2.94</v>
          </cell>
          <cell r="V80">
            <v>-1.68</v>
          </cell>
          <cell r="W80">
            <v>-0.99</v>
          </cell>
        </row>
        <row r="81">
          <cell r="B81">
            <v>-4.4400000000000004</v>
          </cell>
          <cell r="C81">
            <v>-3.83</v>
          </cell>
          <cell r="D81">
            <v>-1.48</v>
          </cell>
          <cell r="U81">
            <v>-4.57</v>
          </cell>
          <cell r="V81">
            <v>-1.97</v>
          </cell>
          <cell r="W81">
            <v>-1.69</v>
          </cell>
        </row>
        <row r="82">
          <cell r="B82">
            <v>-3.69</v>
          </cell>
          <cell r="C82">
            <v>-4.29</v>
          </cell>
          <cell r="D82">
            <v>-6.41</v>
          </cell>
          <cell r="U82">
            <v>-9.11</v>
          </cell>
          <cell r="V82">
            <v>-7.01</v>
          </cell>
          <cell r="W82">
            <v>-3.78</v>
          </cell>
        </row>
        <row r="83">
          <cell r="B83">
            <v>-13.97</v>
          </cell>
          <cell r="C83">
            <v>-13.66</v>
          </cell>
          <cell r="D83">
            <v>-8.19</v>
          </cell>
          <cell r="U83">
            <v>-14.88</v>
          </cell>
          <cell r="V83">
            <v>-8.6199999999999992</v>
          </cell>
          <cell r="W83">
            <v>-9.39</v>
          </cell>
        </row>
        <row r="84">
          <cell r="B84">
            <v>6.32</v>
          </cell>
          <cell r="C84">
            <v>6.64</v>
          </cell>
          <cell r="D84">
            <v>2.19</v>
          </cell>
          <cell r="U84">
            <v>5.28</v>
          </cell>
          <cell r="V84">
            <v>3.55</v>
          </cell>
          <cell r="W84">
            <v>1.23</v>
          </cell>
        </row>
        <row r="85">
          <cell r="B85">
            <v>7.63</v>
          </cell>
          <cell r="C85">
            <v>8.15</v>
          </cell>
          <cell r="D85">
            <v>7.89</v>
          </cell>
          <cell r="U85">
            <v>9.75</v>
          </cell>
          <cell r="V85">
            <v>8.31</v>
          </cell>
          <cell r="W85">
            <v>6.02</v>
          </cell>
        </row>
        <row r="86">
          <cell r="B86">
            <v>7.43</v>
          </cell>
          <cell r="C86">
            <v>6.13</v>
          </cell>
          <cell r="D86">
            <v>0.99</v>
          </cell>
          <cell r="U86">
            <v>9.3800000000000008</v>
          </cell>
          <cell r="V86">
            <v>0.95</v>
          </cell>
          <cell r="W86">
            <v>3.44</v>
          </cell>
        </row>
        <row r="87">
          <cell r="B87">
            <v>0.33</v>
          </cell>
          <cell r="C87">
            <v>-1.25</v>
          </cell>
          <cell r="D87">
            <v>-1.63</v>
          </cell>
          <cell r="U87">
            <v>-2.4700000000000002</v>
          </cell>
          <cell r="V87">
            <v>-1.01</v>
          </cell>
          <cell r="W87">
            <v>-1.61</v>
          </cell>
        </row>
        <row r="88">
          <cell r="B88">
            <v>-4.0199999999999996</v>
          </cell>
          <cell r="C88">
            <v>-2.0699999999999998</v>
          </cell>
          <cell r="D88">
            <v>-2.14</v>
          </cell>
          <cell r="U88">
            <v>-5.23</v>
          </cell>
          <cell r="V88">
            <v>-2.79</v>
          </cell>
          <cell r="W88">
            <v>-0.09</v>
          </cell>
        </row>
        <row r="89">
          <cell r="B89">
            <v>8.64</v>
          </cell>
          <cell r="C89">
            <v>7.13</v>
          </cell>
          <cell r="D89">
            <v>3.93</v>
          </cell>
          <cell r="U89">
            <v>3.09</v>
          </cell>
          <cell r="V89">
            <v>3.79</v>
          </cell>
          <cell r="W89">
            <v>5.47</v>
          </cell>
        </row>
        <row r="90">
          <cell r="B90">
            <v>1.65</v>
          </cell>
          <cell r="C90">
            <v>-0.68</v>
          </cell>
          <cell r="D90">
            <v>-6.15</v>
          </cell>
          <cell r="U90">
            <v>-1.05</v>
          </cell>
          <cell r="V90">
            <v>-6.82</v>
          </cell>
          <cell r="W90">
            <v>-0.95</v>
          </cell>
        </row>
        <row r="91">
          <cell r="B91">
            <v>-3.24</v>
          </cell>
          <cell r="C91">
            <v>-3.15</v>
          </cell>
          <cell r="D91">
            <v>-0.87</v>
          </cell>
          <cell r="U91">
            <v>-2.41</v>
          </cell>
          <cell r="V91">
            <v>-1.54</v>
          </cell>
          <cell r="W91">
            <v>-0.4</v>
          </cell>
        </row>
        <row r="92">
          <cell r="B92">
            <v>-2.59</v>
          </cell>
          <cell r="C92">
            <v>-6.66</v>
          </cell>
          <cell r="D92">
            <v>-7.48</v>
          </cell>
          <cell r="U92">
            <v>-12.64</v>
          </cell>
          <cell r="V92">
            <v>-7.34</v>
          </cell>
          <cell r="W92">
            <v>-6.07</v>
          </cell>
        </row>
        <row r="93">
          <cell r="B93">
            <v>-14.9</v>
          </cell>
          <cell r="C93">
            <v>-11.56</v>
          </cell>
          <cell r="D93">
            <v>-7.24</v>
          </cell>
          <cell r="U93">
            <v>-7.19</v>
          </cell>
          <cell r="V93">
            <v>-6.36</v>
          </cell>
          <cell r="W93">
            <v>-10.039999999999999</v>
          </cell>
        </row>
        <row r="94">
          <cell r="B94">
            <v>-1</v>
          </cell>
          <cell r="C94">
            <v>1</v>
          </cell>
          <cell r="D94">
            <v>0.76</v>
          </cell>
          <cell r="U94">
            <v>4.43</v>
          </cell>
          <cell r="V94">
            <v>0.21</v>
          </cell>
          <cell r="W94">
            <v>0.78</v>
          </cell>
        </row>
        <row r="95">
          <cell r="B95">
            <v>-7.76</v>
          </cell>
          <cell r="C95">
            <v>-8.2899999999999991</v>
          </cell>
          <cell r="D95">
            <v>-10.52</v>
          </cell>
          <cell r="U95">
            <v>-2.78</v>
          </cell>
          <cell r="V95">
            <v>-10.5</v>
          </cell>
          <cell r="W95">
            <v>-9.92</v>
          </cell>
        </row>
        <row r="96">
          <cell r="B96">
            <v>3.5</v>
          </cell>
          <cell r="C96">
            <v>4.51</v>
          </cell>
          <cell r="D96">
            <v>8.69</v>
          </cell>
          <cell r="U96">
            <v>9.35</v>
          </cell>
          <cell r="V96">
            <v>9.59</v>
          </cell>
          <cell r="W96">
            <v>6.19</v>
          </cell>
        </row>
        <row r="97">
          <cell r="B97">
            <v>11.2</v>
          </cell>
          <cell r="C97">
            <v>8.51</v>
          </cell>
          <cell r="D97">
            <v>5.54</v>
          </cell>
          <cell r="U97">
            <v>12.37</v>
          </cell>
          <cell r="V97">
            <v>5.38</v>
          </cell>
          <cell r="W97">
            <v>6.7</v>
          </cell>
        </row>
        <row r="98">
          <cell r="B98">
            <v>-5.79</v>
          </cell>
          <cell r="C98">
            <v>-5.32</v>
          </cell>
          <cell r="D98">
            <v>-5.75</v>
          </cell>
          <cell r="U98">
            <v>-7.68</v>
          </cell>
          <cell r="V98">
            <v>-6.41</v>
          </cell>
          <cell r="W98">
            <v>-4.54</v>
          </cell>
        </row>
        <row r="99">
          <cell r="B99">
            <v>-1.39</v>
          </cell>
          <cell r="C99">
            <v>-2.37</v>
          </cell>
          <cell r="D99">
            <v>-2.75</v>
          </cell>
          <cell r="U99">
            <v>4.58</v>
          </cell>
          <cell r="V99">
            <v>-2.66</v>
          </cell>
          <cell r="W99">
            <v>-2.2799999999999998</v>
          </cell>
        </row>
        <row r="100">
          <cell r="B100">
            <v>-2.85</v>
          </cell>
          <cell r="C100">
            <v>-2.5099999999999998</v>
          </cell>
          <cell r="D100">
            <v>-1.76</v>
          </cell>
          <cell r="U100">
            <v>0.76</v>
          </cell>
          <cell r="V100">
            <v>-1.1299999999999999</v>
          </cell>
          <cell r="W100">
            <v>-3.15</v>
          </cell>
        </row>
        <row r="101">
          <cell r="B101">
            <v>1.1200000000000001</v>
          </cell>
          <cell r="C101">
            <v>1.07</v>
          </cell>
          <cell r="D101">
            <v>1.1000000000000001</v>
          </cell>
          <cell r="U101">
            <v>5.37</v>
          </cell>
          <cell r="V101">
            <v>1.71</v>
          </cell>
          <cell r="W101">
            <v>0.16</v>
          </cell>
        </row>
        <row r="102">
          <cell r="B102">
            <v>10.01</v>
          </cell>
          <cell r="C102">
            <v>9.3800000000000008</v>
          </cell>
          <cell r="D102">
            <v>8.1199999999999992</v>
          </cell>
          <cell r="U102">
            <v>10.71</v>
          </cell>
          <cell r="V102">
            <v>7.79</v>
          </cell>
          <cell r="W102">
            <v>9.1300000000000008</v>
          </cell>
        </row>
        <row r="103">
          <cell r="B103">
            <v>12.82</v>
          </cell>
          <cell r="C103">
            <v>9.6300000000000008</v>
          </cell>
          <cell r="D103">
            <v>5.52</v>
          </cell>
          <cell r="U103">
            <v>11.16</v>
          </cell>
          <cell r="V103">
            <v>5.35</v>
          </cell>
          <cell r="W103">
            <v>7.38</v>
          </cell>
        </row>
        <row r="104">
          <cell r="B104">
            <v>4.09</v>
          </cell>
          <cell r="C104">
            <v>1.96</v>
          </cell>
          <cell r="D104">
            <v>1.24</v>
          </cell>
          <cell r="U104">
            <v>6.94</v>
          </cell>
          <cell r="V104">
            <v>1.27</v>
          </cell>
          <cell r="W104">
            <v>1.49</v>
          </cell>
        </row>
        <row r="105">
          <cell r="B105">
            <v>8.2200000000000006</v>
          </cell>
          <cell r="C105">
            <v>4.7</v>
          </cell>
          <cell r="D105">
            <v>1.76</v>
          </cell>
          <cell r="U105">
            <v>5.0599999999999996</v>
          </cell>
          <cell r="V105">
            <v>2.58</v>
          </cell>
          <cell r="W105">
            <v>2.3199999999999998</v>
          </cell>
        </row>
        <row r="106">
          <cell r="B106">
            <v>4.97</v>
          </cell>
          <cell r="C106">
            <v>5.2</v>
          </cell>
          <cell r="D106">
            <v>1.94</v>
          </cell>
          <cell r="U106">
            <v>6.11</v>
          </cell>
          <cell r="V106">
            <v>1.92</v>
          </cell>
          <cell r="W106">
            <v>2.61</v>
          </cell>
        </row>
        <row r="107">
          <cell r="B107">
            <v>0.53</v>
          </cell>
          <cell r="C107">
            <v>-1.89</v>
          </cell>
          <cell r="D107">
            <v>-1.1599999999999999</v>
          </cell>
          <cell r="U107">
            <v>0.89</v>
          </cell>
          <cell r="V107">
            <v>-0.85</v>
          </cell>
          <cell r="W107">
            <v>-1.9</v>
          </cell>
        </row>
        <row r="108">
          <cell r="B108">
            <v>9.08</v>
          </cell>
          <cell r="C108">
            <v>8.26</v>
          </cell>
          <cell r="D108">
            <v>5.63</v>
          </cell>
          <cell r="U108">
            <v>11.03</v>
          </cell>
          <cell r="V108">
            <v>5.25</v>
          </cell>
          <cell r="W108">
            <v>7.55</v>
          </cell>
        </row>
        <row r="109">
          <cell r="B109">
            <v>4.1100000000000003</v>
          </cell>
          <cell r="C109">
            <v>3.4</v>
          </cell>
          <cell r="D109">
            <v>1.03</v>
          </cell>
          <cell r="U109">
            <v>1.35</v>
          </cell>
          <cell r="V109">
            <v>0.94</v>
          </cell>
          <cell r="W109">
            <v>2.02</v>
          </cell>
        </row>
        <row r="110">
          <cell r="B110">
            <v>2.44</v>
          </cell>
          <cell r="C110">
            <v>2.19</v>
          </cell>
          <cell r="D110">
            <v>4.87</v>
          </cell>
          <cell r="U110">
            <v>-1.08</v>
          </cell>
          <cell r="V110">
            <v>4.12</v>
          </cell>
          <cell r="W110">
            <v>4.54</v>
          </cell>
        </row>
        <row r="111">
          <cell r="B111">
            <v>6.28</v>
          </cell>
          <cell r="C111">
            <v>3.33</v>
          </cell>
          <cell r="D111">
            <v>1.79</v>
          </cell>
          <cell r="U111">
            <v>11.37</v>
          </cell>
          <cell r="V111">
            <v>1.7</v>
          </cell>
          <cell r="W111">
            <v>2.42</v>
          </cell>
        </row>
        <row r="112">
          <cell r="B112">
            <v>0.13</v>
          </cell>
          <cell r="C112">
            <v>1.97</v>
          </cell>
          <cell r="D112">
            <v>1.48</v>
          </cell>
          <cell r="U112">
            <v>-4.43</v>
          </cell>
          <cell r="V112">
            <v>1.1599999999999999</v>
          </cell>
          <cell r="W112">
            <v>2.1800000000000002</v>
          </cell>
        </row>
        <row r="113">
          <cell r="B113">
            <v>-0.19</v>
          </cell>
          <cell r="C113">
            <v>0.65</v>
          </cell>
          <cell r="D113">
            <v>-1.54</v>
          </cell>
          <cell r="U113">
            <v>-1.0900000000000001</v>
          </cell>
          <cell r="V113">
            <v>-1.69</v>
          </cell>
          <cell r="W113">
            <v>-0.4</v>
          </cell>
        </row>
        <row r="114">
          <cell r="B114">
            <v>-4.8</v>
          </cell>
          <cell r="C114">
            <v>-3.51</v>
          </cell>
          <cell r="D114">
            <v>-1.3</v>
          </cell>
          <cell r="U114">
            <v>-5.47</v>
          </cell>
          <cell r="V114">
            <v>-0.82</v>
          </cell>
          <cell r="W114">
            <v>-3.22</v>
          </cell>
        </row>
        <row r="115">
          <cell r="B115">
            <v>0.33</v>
          </cell>
          <cell r="C115">
            <v>2</v>
          </cell>
          <cell r="D115">
            <v>1.2</v>
          </cell>
          <cell r="U115">
            <v>3.91</v>
          </cell>
          <cell r="V115">
            <v>1.37</v>
          </cell>
          <cell r="W115">
            <v>0.83</v>
          </cell>
        </row>
        <row r="116">
          <cell r="B116">
            <v>4.1399999999999997</v>
          </cell>
          <cell r="C116">
            <v>3.4</v>
          </cell>
          <cell r="D116">
            <v>1.61</v>
          </cell>
          <cell r="U116">
            <v>4.57</v>
          </cell>
          <cell r="V116">
            <v>1.32</v>
          </cell>
          <cell r="W116">
            <v>2.48</v>
          </cell>
        </row>
        <row r="117">
          <cell r="B117">
            <v>-7.88</v>
          </cell>
          <cell r="C117">
            <v>-5.65</v>
          </cell>
          <cell r="D117">
            <v>-3.49</v>
          </cell>
          <cell r="U117">
            <v>-15.91</v>
          </cell>
          <cell r="V117">
            <v>-5.22</v>
          </cell>
          <cell r="W117">
            <v>-2.14</v>
          </cell>
        </row>
        <row r="118">
          <cell r="B118">
            <v>-1.06</v>
          </cell>
          <cell r="C118">
            <v>-0.97</v>
          </cell>
          <cell r="D118">
            <v>0.37</v>
          </cell>
          <cell r="U118">
            <v>-0.85</v>
          </cell>
          <cell r="V118">
            <v>-0.3</v>
          </cell>
          <cell r="W118">
            <v>0.8</v>
          </cell>
        </row>
        <row r="119">
          <cell r="B119">
            <v>4.97</v>
          </cell>
          <cell r="C119">
            <v>4.1399999999999997</v>
          </cell>
          <cell r="D119">
            <v>1.18</v>
          </cell>
          <cell r="U119">
            <v>2.93</v>
          </cell>
          <cell r="V119">
            <v>0.84</v>
          </cell>
          <cell r="W119">
            <v>2.56</v>
          </cell>
        </row>
        <row r="120">
          <cell r="B120">
            <v>2</v>
          </cell>
          <cell r="C120">
            <v>2.1800000000000002</v>
          </cell>
          <cell r="D120">
            <v>1.39</v>
          </cell>
          <cell r="U120">
            <v>-4.46</v>
          </cell>
          <cell r="V120">
            <v>1.85</v>
          </cell>
          <cell r="W120">
            <v>0.99</v>
          </cell>
        </row>
        <row r="121">
          <cell r="B121">
            <v>9.18</v>
          </cell>
          <cell r="C121">
            <v>7.06</v>
          </cell>
          <cell r="D121">
            <v>4.0999999999999996</v>
          </cell>
          <cell r="U121">
            <v>5.24</v>
          </cell>
          <cell r="V121">
            <v>3.74</v>
          </cell>
          <cell r="W121">
            <v>5.67</v>
          </cell>
        </row>
        <row r="122">
          <cell r="B122">
            <v>4.47</v>
          </cell>
          <cell r="C122">
            <v>4.05</v>
          </cell>
          <cell r="D122">
            <v>3.48</v>
          </cell>
          <cell r="U122">
            <v>10.63</v>
          </cell>
          <cell r="V122">
            <v>4.04</v>
          </cell>
          <cell r="W122">
            <v>2.56</v>
          </cell>
        </row>
        <row r="123">
          <cell r="B123">
            <v>-4.0999999999999996</v>
          </cell>
          <cell r="C123">
            <v>-2.58</v>
          </cell>
          <cell r="D123">
            <v>-2.4300000000000002</v>
          </cell>
          <cell r="U123">
            <v>-1.44</v>
          </cell>
          <cell r="V123">
            <v>-3.13</v>
          </cell>
          <cell r="W123">
            <v>-1.96</v>
          </cell>
        </row>
        <row r="124">
          <cell r="B124">
            <v>1.0900000000000001</v>
          </cell>
          <cell r="C124">
            <v>2.83</v>
          </cell>
          <cell r="D124">
            <v>2.06</v>
          </cell>
          <cell r="U124">
            <v>-0.86</v>
          </cell>
          <cell r="V124">
            <v>0.79</v>
          </cell>
          <cell r="W124">
            <v>4.05</v>
          </cell>
        </row>
        <row r="125">
          <cell r="B125">
            <v>-3.42</v>
          </cell>
          <cell r="C125">
            <v>-1.65</v>
          </cell>
          <cell r="D125">
            <v>-1.59</v>
          </cell>
          <cell r="U125">
            <v>-4.72</v>
          </cell>
          <cell r="V125">
            <v>-1.41</v>
          </cell>
          <cell r="W125">
            <v>-2.75</v>
          </cell>
        </row>
        <row r="126">
          <cell r="B126">
            <v>-6.36</v>
          </cell>
          <cell r="C126">
            <v>-4.68</v>
          </cell>
          <cell r="D126">
            <v>-1.84</v>
          </cell>
          <cell r="U126">
            <v>-5.79</v>
          </cell>
          <cell r="V126">
            <v>-1.65</v>
          </cell>
          <cell r="W126">
            <v>-3.27</v>
          </cell>
        </row>
        <row r="127">
          <cell r="B127">
            <v>6.07</v>
          </cell>
          <cell r="C127">
            <v>6.26</v>
          </cell>
          <cell r="D127">
            <v>3.3</v>
          </cell>
          <cell r="U127">
            <v>4.0199999999999996</v>
          </cell>
          <cell r="V127">
            <v>4.13</v>
          </cell>
          <cell r="W127">
            <v>3.33</v>
          </cell>
        </row>
        <row r="128">
          <cell r="B128">
            <v>4.38</v>
          </cell>
          <cell r="C128">
            <v>3.07</v>
          </cell>
          <cell r="D128">
            <v>0.14000000000000001</v>
          </cell>
          <cell r="U128">
            <v>2.4300000000000002</v>
          </cell>
          <cell r="V128">
            <v>-0.76</v>
          </cell>
          <cell r="W128">
            <v>2.2400000000000002</v>
          </cell>
        </row>
        <row r="129">
          <cell r="B129">
            <v>7.27</v>
          </cell>
          <cell r="C129">
            <v>5.67</v>
          </cell>
          <cell r="D129">
            <v>3.74</v>
          </cell>
          <cell r="U129">
            <v>8.24</v>
          </cell>
          <cell r="V129">
            <v>4.79</v>
          </cell>
          <cell r="W129">
            <v>3.02</v>
          </cell>
        </row>
        <row r="130">
          <cell r="B130">
            <v>-1.43</v>
          </cell>
          <cell r="C130">
            <v>-1.05</v>
          </cell>
          <cell r="D130">
            <v>-0.86</v>
          </cell>
          <cell r="U130">
            <v>-1.59</v>
          </cell>
          <cell r="V130">
            <v>-1.67</v>
          </cell>
          <cell r="W130">
            <v>-0.21</v>
          </cell>
        </row>
        <row r="131">
          <cell r="B131">
            <v>0.46</v>
          </cell>
          <cell r="C131">
            <v>0.9</v>
          </cell>
          <cell r="D131">
            <v>0.78</v>
          </cell>
          <cell r="U131">
            <v>4.09</v>
          </cell>
          <cell r="V131">
            <v>-0.18</v>
          </cell>
          <cell r="W131">
            <v>1.6</v>
          </cell>
        </row>
        <row r="132">
          <cell r="B132">
            <v>-2.98</v>
          </cell>
          <cell r="C132">
            <v>-3.11</v>
          </cell>
          <cell r="D132">
            <v>-1.44</v>
          </cell>
          <cell r="U132">
            <v>-8.5299999999999994</v>
          </cell>
          <cell r="V132">
            <v>-0.54</v>
          </cell>
          <cell r="W132">
            <v>-2.7</v>
          </cell>
        </row>
        <row r="133">
          <cell r="B133">
            <v>4.68</v>
          </cell>
          <cell r="C133">
            <v>4.82</v>
          </cell>
          <cell r="D133">
            <v>3.78</v>
          </cell>
          <cell r="U133">
            <v>8.14</v>
          </cell>
          <cell r="V133">
            <v>4.34</v>
          </cell>
          <cell r="W133">
            <v>3.93</v>
          </cell>
        </row>
        <row r="134">
          <cell r="B134">
            <v>0.37</v>
          </cell>
          <cell r="C134">
            <v>0.51</v>
          </cell>
          <cell r="D134">
            <v>0</v>
          </cell>
          <cell r="U134">
            <v>0</v>
          </cell>
          <cell r="V134">
            <v>-0.63</v>
          </cell>
          <cell r="W134">
            <v>0.91</v>
          </cell>
        </row>
        <row r="135">
          <cell r="B135">
            <v>9.35</v>
          </cell>
          <cell r="C135">
            <v>6.59</v>
          </cell>
          <cell r="D135">
            <v>2.42</v>
          </cell>
          <cell r="U135">
            <v>5.91</v>
          </cell>
          <cell r="V135">
            <v>1.84</v>
          </cell>
          <cell r="W135">
            <v>4.6399999999999997</v>
          </cell>
        </row>
        <row r="136">
          <cell r="B136">
            <v>0.08</v>
          </cell>
          <cell r="C136">
            <v>-0.5</v>
          </cell>
          <cell r="D136">
            <v>0.11</v>
          </cell>
          <cell r="U136">
            <v>-3.31</v>
          </cell>
          <cell r="V136">
            <v>0.27</v>
          </cell>
          <cell r="W136">
            <v>0.27</v>
          </cell>
        </row>
        <row r="137">
          <cell r="B137">
            <v>4.97</v>
          </cell>
          <cell r="C137">
            <v>3.55</v>
          </cell>
          <cell r="D137">
            <v>1.36</v>
          </cell>
          <cell r="U137">
            <v>3.72</v>
          </cell>
          <cell r="V137">
            <v>1.81</v>
          </cell>
          <cell r="W137">
            <v>1.99</v>
          </cell>
        </row>
        <row r="138">
          <cell r="B138">
            <v>0.56000000000000005</v>
          </cell>
          <cell r="C138">
            <v>0.9</v>
          </cell>
          <cell r="D138">
            <v>1.17</v>
          </cell>
          <cell r="U138">
            <v>0.1</v>
          </cell>
          <cell r="V138">
            <v>-0.34</v>
          </cell>
          <cell r="W138">
            <v>2.14</v>
          </cell>
        </row>
        <row r="139">
          <cell r="B139">
            <v>-5.47</v>
          </cell>
          <cell r="C139">
            <v>-4.5999999999999996</v>
          </cell>
          <cell r="D139">
            <v>-2.56</v>
          </cell>
          <cell r="U139">
            <v>-3.83</v>
          </cell>
          <cell r="V139">
            <v>-3.5</v>
          </cell>
          <cell r="W139">
            <v>-2.9</v>
          </cell>
        </row>
        <row r="140">
          <cell r="B140">
            <v>-0.54</v>
          </cell>
          <cell r="C140">
            <v>-0.28999999999999998</v>
          </cell>
          <cell r="D140">
            <v>0.17</v>
          </cell>
          <cell r="U140">
            <v>2.52</v>
          </cell>
          <cell r="V140">
            <v>-0.38</v>
          </cell>
          <cell r="W140">
            <v>0.05</v>
          </cell>
        </row>
        <row r="141">
          <cell r="B141">
            <v>-3.75</v>
          </cell>
          <cell r="C141">
            <v>-3.96</v>
          </cell>
          <cell r="D141">
            <v>0.36</v>
          </cell>
          <cell r="U141">
            <v>-4.5</v>
          </cell>
          <cell r="V141">
            <v>-1.59</v>
          </cell>
          <cell r="W141">
            <v>0.88</v>
          </cell>
        </row>
        <row r="142">
          <cell r="B142">
            <v>3.08</v>
          </cell>
          <cell r="C142">
            <v>2.09</v>
          </cell>
          <cell r="D142">
            <v>2.38</v>
          </cell>
          <cell r="U142">
            <v>1.71</v>
          </cell>
          <cell r="V142">
            <v>3.45</v>
          </cell>
          <cell r="W142">
            <v>1.76</v>
          </cell>
        </row>
        <row r="143">
          <cell r="B143">
            <v>0.88</v>
          </cell>
          <cell r="C143">
            <v>1.31</v>
          </cell>
          <cell r="D143">
            <v>2.5</v>
          </cell>
          <cell r="U143">
            <v>2.57</v>
          </cell>
          <cell r="V143">
            <v>2.56</v>
          </cell>
          <cell r="W143">
            <v>2.1</v>
          </cell>
        </row>
        <row r="144">
          <cell r="B144">
            <v>5.86</v>
          </cell>
          <cell r="C144">
            <v>4.49</v>
          </cell>
          <cell r="D144">
            <v>3.34</v>
          </cell>
          <cell r="U144">
            <v>8.1300000000000008</v>
          </cell>
          <cell r="V144">
            <v>3.35</v>
          </cell>
          <cell r="W144">
            <v>3.27</v>
          </cell>
        </row>
        <row r="145">
          <cell r="B145">
            <v>2.4900000000000002</v>
          </cell>
          <cell r="C145">
            <v>3.73</v>
          </cell>
          <cell r="D145">
            <v>1.92</v>
          </cell>
          <cell r="U145">
            <v>3.02</v>
          </cell>
          <cell r="V145">
            <v>1.54</v>
          </cell>
          <cell r="W145">
            <v>2.75</v>
          </cell>
        </row>
        <row r="146">
          <cell r="B146">
            <v>1.17</v>
          </cell>
          <cell r="C146">
            <v>0.4</v>
          </cell>
          <cell r="D146">
            <v>1.35</v>
          </cell>
          <cell r="U146">
            <v>4.01</v>
          </cell>
          <cell r="V146">
            <v>0.35</v>
          </cell>
          <cell r="W146">
            <v>1.73</v>
          </cell>
        </row>
        <row r="147">
          <cell r="B147">
            <v>1.48</v>
          </cell>
          <cell r="C147">
            <v>2.88</v>
          </cell>
          <cell r="D147">
            <v>1.7</v>
          </cell>
          <cell r="U147">
            <v>5.69</v>
          </cell>
          <cell r="V147">
            <v>2.27</v>
          </cell>
          <cell r="W147">
            <v>1.1200000000000001</v>
          </cell>
        </row>
        <row r="148">
          <cell r="B148">
            <v>-0.54</v>
          </cell>
          <cell r="C148">
            <v>0.27</v>
          </cell>
          <cell r="D148">
            <v>-1.96</v>
          </cell>
          <cell r="U148">
            <v>-1.18</v>
          </cell>
          <cell r="V148">
            <v>-1.87</v>
          </cell>
          <cell r="W148">
            <v>-1.46</v>
          </cell>
        </row>
        <row r="149">
          <cell r="B149">
            <v>0.84</v>
          </cell>
          <cell r="C149">
            <v>1.56</v>
          </cell>
          <cell r="D149">
            <v>1.1299999999999999</v>
          </cell>
          <cell r="U149">
            <v>0.03</v>
          </cell>
          <cell r="V149">
            <v>0.66</v>
          </cell>
          <cell r="W149">
            <v>1.35</v>
          </cell>
        </row>
        <row r="150">
          <cell r="B150">
            <v>1.68</v>
          </cell>
          <cell r="C150">
            <v>3.56</v>
          </cell>
          <cell r="D150">
            <v>4.34</v>
          </cell>
          <cell r="U150">
            <v>5.87</v>
          </cell>
          <cell r="V150">
            <v>4.68</v>
          </cell>
          <cell r="W150">
            <v>3.65</v>
          </cell>
        </row>
        <row r="151">
          <cell r="B151">
            <v>3.07</v>
          </cell>
          <cell r="C151">
            <v>4.78</v>
          </cell>
          <cell r="D151">
            <v>3.51</v>
          </cell>
          <cell r="U151">
            <v>3.86</v>
          </cell>
          <cell r="V151">
            <v>3.07</v>
          </cell>
          <cell r="W151">
            <v>4.05</v>
          </cell>
        </row>
        <row r="152">
          <cell r="B152">
            <v>-0.56999999999999995</v>
          </cell>
          <cell r="C152">
            <v>-1.22</v>
          </cell>
          <cell r="D152">
            <v>-1.65</v>
          </cell>
          <cell r="U152">
            <v>-3.6</v>
          </cell>
          <cell r="V152">
            <v>-1.1599999999999999</v>
          </cell>
          <cell r="W152">
            <v>-1.87</v>
          </cell>
        </row>
        <row r="153">
          <cell r="B153">
            <v>-6.72</v>
          </cell>
          <cell r="C153">
            <v>-4.9000000000000004</v>
          </cell>
          <cell r="D153">
            <v>-2.87</v>
          </cell>
          <cell r="U153">
            <v>-5.96</v>
          </cell>
          <cell r="V153">
            <v>-1.84</v>
          </cell>
          <cell r="W153">
            <v>-4.4800000000000004</v>
          </cell>
        </row>
        <row r="154">
          <cell r="B154">
            <v>0.77</v>
          </cell>
          <cell r="C154">
            <v>0.09</v>
          </cell>
          <cell r="D154">
            <v>1.54</v>
          </cell>
          <cell r="U154">
            <v>-0.92</v>
          </cell>
          <cell r="V154">
            <v>1.64</v>
          </cell>
          <cell r="W154">
            <v>2.29</v>
          </cell>
        </row>
        <row r="155">
          <cell r="B155">
            <v>1.26</v>
          </cell>
          <cell r="C155">
            <v>2.4500000000000002</v>
          </cell>
          <cell r="D155">
            <v>3.85</v>
          </cell>
          <cell r="U155">
            <v>3.51</v>
          </cell>
          <cell r="V155">
            <v>4.42</v>
          </cell>
          <cell r="W155">
            <v>2.58</v>
          </cell>
        </row>
        <row r="156">
          <cell r="B156">
            <v>1.63</v>
          </cell>
          <cell r="C156">
            <v>2.58</v>
          </cell>
          <cell r="D156">
            <v>1.97</v>
          </cell>
          <cell r="U156">
            <v>-0.27</v>
          </cell>
          <cell r="V156">
            <v>3.02</v>
          </cell>
          <cell r="W156">
            <v>0.96</v>
          </cell>
        </row>
        <row r="157">
          <cell r="B157">
            <v>-8.2899999999999991</v>
          </cell>
          <cell r="C157">
            <v>-5.93</v>
          </cell>
          <cell r="D157">
            <v>-3.95</v>
          </cell>
          <cell r="U157">
            <v>-6.44</v>
          </cell>
          <cell r="V157">
            <v>-3.68</v>
          </cell>
          <cell r="W157">
            <v>-5.31</v>
          </cell>
        </row>
        <row r="158">
          <cell r="B158">
            <v>-0.57999999999999996</v>
          </cell>
          <cell r="C158">
            <v>-0.99</v>
          </cell>
          <cell r="D158">
            <v>-0.51</v>
          </cell>
          <cell r="U158">
            <v>-3.3</v>
          </cell>
          <cell r="V158">
            <v>-0.39</v>
          </cell>
          <cell r="W158">
            <v>-1.46</v>
          </cell>
        </row>
        <row r="159">
          <cell r="B159">
            <v>-7.46</v>
          </cell>
          <cell r="C159">
            <v>-5.83</v>
          </cell>
          <cell r="D159">
            <v>-6.02</v>
          </cell>
          <cell r="U159">
            <v>-7.43</v>
          </cell>
          <cell r="V159">
            <v>-7.32</v>
          </cell>
          <cell r="W159">
            <v>-4.58</v>
          </cell>
        </row>
        <row r="160">
          <cell r="B160">
            <v>-3.52</v>
          </cell>
          <cell r="C160">
            <v>-2.3199999999999998</v>
          </cell>
          <cell r="D160">
            <v>-2.9</v>
          </cell>
          <cell r="U160">
            <v>-3.66</v>
          </cell>
          <cell r="V160">
            <v>-2.4900000000000002</v>
          </cell>
          <cell r="W160">
            <v>-3.77</v>
          </cell>
        </row>
        <row r="161">
          <cell r="B161">
            <v>-0.53</v>
          </cell>
          <cell r="C161">
            <v>-1.33</v>
          </cell>
          <cell r="D161">
            <v>-0.56000000000000005</v>
          </cell>
          <cell r="U161">
            <v>-2.33</v>
          </cell>
          <cell r="V161">
            <v>0.39</v>
          </cell>
          <cell r="W161">
            <v>-2.4500000000000002</v>
          </cell>
        </row>
        <row r="162">
          <cell r="B162">
            <v>2.15</v>
          </cell>
          <cell r="C162">
            <v>6.26</v>
          </cell>
          <cell r="D162">
            <v>4.5999999999999996</v>
          </cell>
          <cell r="U162">
            <v>4.07</v>
          </cell>
          <cell r="V162">
            <v>4.03</v>
          </cell>
          <cell r="W162">
            <v>5.0599999999999996</v>
          </cell>
        </row>
        <row r="163">
          <cell r="B163">
            <v>4.1500000000000004</v>
          </cell>
          <cell r="C163">
            <v>5.23</v>
          </cell>
          <cell r="D163">
            <v>1.51</v>
          </cell>
          <cell r="U163">
            <v>4.79</v>
          </cell>
          <cell r="V163">
            <v>2.44</v>
          </cell>
          <cell r="W163">
            <v>0.5</v>
          </cell>
        </row>
        <row r="164">
          <cell r="B164">
            <v>-8.59</v>
          </cell>
          <cell r="C164">
            <v>-7.15</v>
          </cell>
          <cell r="D164">
            <v>-8.36</v>
          </cell>
          <cell r="U164">
            <v>-10.36</v>
          </cell>
          <cell r="V164">
            <v>-7.34</v>
          </cell>
          <cell r="W164">
            <v>-9.5399999999999991</v>
          </cell>
        </row>
        <row r="165">
          <cell r="B165">
            <v>4.42</v>
          </cell>
          <cell r="C165">
            <v>0.13</v>
          </cell>
          <cell r="D165">
            <v>-1.1599999999999999</v>
          </cell>
          <cell r="U165">
            <v>3.46</v>
          </cell>
          <cell r="V165">
            <v>-0.61</v>
          </cell>
          <cell r="W165">
            <v>-2.35</v>
          </cell>
        </row>
        <row r="166">
          <cell r="B166">
            <v>3.93</v>
          </cell>
          <cell r="C166">
            <v>3.24</v>
          </cell>
          <cell r="D166">
            <v>1.1599999999999999</v>
          </cell>
          <cell r="U166">
            <v>5.56</v>
          </cell>
          <cell r="V166">
            <v>1.66</v>
          </cell>
          <cell r="W166">
            <v>1.2</v>
          </cell>
        </row>
        <row r="167">
          <cell r="B167">
            <v>-8</v>
          </cell>
          <cell r="C167">
            <v>-10.29</v>
          </cell>
          <cell r="D167">
            <v>-9.0399999999999991</v>
          </cell>
          <cell r="U167">
            <v>-10.02</v>
          </cell>
          <cell r="V167">
            <v>-9.69</v>
          </cell>
          <cell r="W167">
            <v>-9.48</v>
          </cell>
        </row>
        <row r="168">
          <cell r="B168">
            <v>-20.89</v>
          </cell>
          <cell r="C168">
            <v>-20.74</v>
          </cell>
          <cell r="D168">
            <v>-16.38</v>
          </cell>
          <cell r="U168">
            <v>-23.11</v>
          </cell>
          <cell r="V168">
            <v>-15.43</v>
          </cell>
          <cell r="W168">
            <v>-17.34</v>
          </cell>
        </row>
        <row r="169">
          <cell r="B169">
            <v>-12.99</v>
          </cell>
          <cell r="C169">
            <v>-10.199999999999999</v>
          </cell>
          <cell r="D169">
            <v>-7.17</v>
          </cell>
          <cell r="U169">
            <v>-9.94</v>
          </cell>
          <cell r="V169">
            <v>-6.57</v>
          </cell>
          <cell r="W169">
            <v>-7.15</v>
          </cell>
        </row>
        <row r="170">
          <cell r="B170">
            <v>4.91</v>
          </cell>
          <cell r="C170">
            <v>4.58</v>
          </cell>
          <cell r="D170">
            <v>1.21</v>
          </cell>
          <cell r="U170">
            <v>4.28</v>
          </cell>
          <cell r="V170">
            <v>2.38</v>
          </cell>
          <cell r="W170">
            <v>1.17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43"/>
  <sheetViews>
    <sheetView tabSelected="1" topLeftCell="V1" workbookViewId="0">
      <selection activeCell="AM20" sqref="AM20"/>
    </sheetView>
  </sheetViews>
  <sheetFormatPr baseColWidth="10" defaultColWidth="8.83203125" defaultRowHeight="14"/>
  <cols>
    <col min="2" max="14" width="9.1640625" customWidth="1"/>
    <col min="19" max="22" width="11" customWidth="1"/>
    <col min="25" max="27" width="15" customWidth="1"/>
    <col min="28" max="29" width="9.1640625" customWidth="1"/>
    <col min="30" max="30" width="11.5" customWidth="1"/>
    <col min="31" max="35" width="9.1640625" customWidth="1"/>
  </cols>
  <sheetData>
    <row r="1" spans="1:41">
      <c r="H1" s="1" t="s">
        <v>0</v>
      </c>
    </row>
    <row r="2" spans="1:41">
      <c r="A2" s="11" t="s">
        <v>26</v>
      </c>
      <c r="B2" s="11" t="s">
        <v>43</v>
      </c>
      <c r="H2" s="6" t="s">
        <v>2</v>
      </c>
    </row>
    <row r="3" spans="1:41">
      <c r="A3" s="11" t="s">
        <v>27</v>
      </c>
      <c r="B3" s="11" t="s">
        <v>44</v>
      </c>
      <c r="H3" s="6" t="s">
        <v>4</v>
      </c>
    </row>
    <row r="4" spans="1:41">
      <c r="A4" s="11" t="s">
        <v>28</v>
      </c>
      <c r="B4" s="11" t="s">
        <v>45</v>
      </c>
      <c r="H4" s="6" t="s">
        <v>6</v>
      </c>
    </row>
    <row r="5" spans="1:41">
      <c r="A5" s="11" t="s">
        <v>29</v>
      </c>
      <c r="B5" s="11" t="s">
        <v>46</v>
      </c>
      <c r="H5" s="6" t="s">
        <v>8</v>
      </c>
    </row>
    <row r="6" spans="1:41">
      <c r="H6" s="9" t="s">
        <v>10</v>
      </c>
      <c r="AJ6" s="4"/>
      <c r="AL6" s="2" t="s">
        <v>1</v>
      </c>
      <c r="AM6" s="3">
        <v>0</v>
      </c>
      <c r="AO6" s="5"/>
    </row>
    <row r="7" spans="1:41">
      <c r="H7" s="9" t="s">
        <v>13</v>
      </c>
      <c r="AL7" s="2" t="s">
        <v>3</v>
      </c>
      <c r="AM7" s="7">
        <v>4.0190050627223778E-2</v>
      </c>
      <c r="AO7" s="5"/>
    </row>
    <row r="8" spans="1:41">
      <c r="H8" s="6" t="s">
        <v>15</v>
      </c>
      <c r="AL8" s="2" t="s">
        <v>5</v>
      </c>
      <c r="AM8" s="7">
        <v>0.14662198923265279</v>
      </c>
      <c r="AO8" s="5"/>
    </row>
    <row r="9" spans="1:41">
      <c r="AL9" s="2" t="s">
        <v>7</v>
      </c>
      <c r="AM9" s="7">
        <v>3.9382046540833982E-4</v>
      </c>
      <c r="AO9" s="5"/>
    </row>
    <row r="10" spans="1:41">
      <c r="AL10" s="2" t="s">
        <v>40</v>
      </c>
      <c r="AM10" s="7">
        <v>0</v>
      </c>
      <c r="AO10" s="5"/>
    </row>
    <row r="11" spans="1:41">
      <c r="AL11" s="2" t="s">
        <v>41</v>
      </c>
      <c r="AM11" s="7">
        <v>0.23915742635080411</v>
      </c>
      <c r="AO11" s="5"/>
    </row>
    <row r="12" spans="1:41">
      <c r="AL12" s="2" t="s">
        <v>42</v>
      </c>
      <c r="AM12" s="7">
        <v>0.57363671332391108</v>
      </c>
      <c r="AO12" s="5"/>
    </row>
    <row r="13" spans="1:41">
      <c r="AL13" s="2" t="s">
        <v>9</v>
      </c>
      <c r="AM13" s="8">
        <f>SUM(AM7:AM12)</f>
        <v>1</v>
      </c>
      <c r="AO13" s="5"/>
    </row>
    <row r="14" spans="1:41">
      <c r="AL14" s="2" t="s">
        <v>11</v>
      </c>
      <c r="AM14" s="10">
        <f>SUM(Z19:Z186)</f>
        <v>7.1060156147806364E-2</v>
      </c>
      <c r="AN14" t="s">
        <v>12</v>
      </c>
      <c r="AO14" s="5"/>
    </row>
    <row r="15" spans="1:41">
      <c r="AL15" s="2" t="s">
        <v>14</v>
      </c>
      <c r="AM15" s="12">
        <f>AVERAGE(Y19:Y186)</f>
        <v>-1.4291182021661808E-3</v>
      </c>
      <c r="AO15" s="5"/>
    </row>
    <row r="16" spans="1:41">
      <c r="B16" s="22" t="s">
        <v>19</v>
      </c>
      <c r="C16" s="22"/>
      <c r="D16" s="22"/>
      <c r="E16" s="22"/>
      <c r="K16" s="11" t="s">
        <v>20</v>
      </c>
      <c r="O16" s="11" t="s">
        <v>21</v>
      </c>
      <c r="S16" s="11" t="s">
        <v>22</v>
      </c>
      <c r="AL16" s="2" t="s">
        <v>16</v>
      </c>
      <c r="AM16" s="12">
        <f>AVERAGE(O19:O186)</f>
        <v>4.3344478955749648E-3</v>
      </c>
      <c r="AO16" s="5"/>
    </row>
    <row r="17" spans="1:41">
      <c r="B17" s="14"/>
      <c r="C17" s="14"/>
      <c r="D17" s="14"/>
      <c r="E17" s="14"/>
      <c r="K17" s="11"/>
      <c r="O17" s="11"/>
      <c r="S17" s="11"/>
      <c r="T17" s="11"/>
      <c r="Y17" s="11" t="s">
        <v>23</v>
      </c>
      <c r="Z17" s="11" t="s">
        <v>24</v>
      </c>
      <c r="AA17" s="11" t="s">
        <v>25</v>
      </c>
      <c r="AL17" s="2" t="s">
        <v>17</v>
      </c>
      <c r="AM17" s="10">
        <f>SUM(AA19:AA186)</f>
        <v>0.58490658072073431</v>
      </c>
    </row>
    <row r="18" spans="1:41">
      <c r="B18" t="s">
        <v>26</v>
      </c>
      <c r="C18" t="s">
        <v>27</v>
      </c>
      <c r="D18" t="s">
        <v>28</v>
      </c>
      <c r="E18" t="s">
        <v>29</v>
      </c>
      <c r="G18" t="s">
        <v>30</v>
      </c>
      <c r="H18" t="s">
        <v>31</v>
      </c>
      <c r="I18" t="s">
        <v>32</v>
      </c>
      <c r="J18" t="s">
        <v>33</v>
      </c>
      <c r="K18" t="s">
        <v>30</v>
      </c>
      <c r="L18" t="s">
        <v>31</v>
      </c>
      <c r="M18" t="s">
        <v>32</v>
      </c>
      <c r="N18" t="s">
        <v>33</v>
      </c>
      <c r="O18" t="s">
        <v>26</v>
      </c>
      <c r="P18" t="s">
        <v>27</v>
      </c>
      <c r="Q18" t="s">
        <v>28</v>
      </c>
      <c r="R18" t="s">
        <v>29</v>
      </c>
      <c r="S18" t="s">
        <v>34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27</v>
      </c>
      <c r="Z18" t="s">
        <v>27</v>
      </c>
      <c r="AA18" t="s">
        <v>27</v>
      </c>
      <c r="AL18" s="2" t="s">
        <v>18</v>
      </c>
      <c r="AM18" s="13">
        <f>1-AM14/AM17</f>
        <v>0.87851024678121326</v>
      </c>
      <c r="AO18" s="8"/>
    </row>
    <row r="19" spans="1:41">
      <c r="A19">
        <v>199501</v>
      </c>
      <c r="B19" s="15">
        <v>9.4537815126050084E-3</v>
      </c>
      <c r="C19" s="15">
        <v>-1.7196904557181814E-3</v>
      </c>
      <c r="D19" s="15">
        <v>-1.618229854689579E-2</v>
      </c>
      <c r="E19" s="15">
        <v>-5.3599999999999981E-2</v>
      </c>
      <c r="F19">
        <v>199501</v>
      </c>
      <c r="G19">
        <v>1.79</v>
      </c>
      <c r="H19">
        <v>-2.96</v>
      </c>
      <c r="I19">
        <v>1.64</v>
      </c>
      <c r="J19">
        <v>0.42</v>
      </c>
      <c r="K19" s="15">
        <f>G19/100</f>
        <v>1.7899999999999999E-2</v>
      </c>
      <c r="L19" s="15">
        <f t="shared" ref="L19:N34" si="0">H19/100</f>
        <v>-2.9600000000000001E-2</v>
      </c>
      <c r="M19" s="15">
        <f t="shared" si="0"/>
        <v>1.6399999999999998E-2</v>
      </c>
      <c r="N19" s="15">
        <f t="shared" si="0"/>
        <v>4.1999999999999997E-3</v>
      </c>
      <c r="O19" s="16">
        <f t="shared" ref="O19:O50" si="1">B19-$N19</f>
        <v>5.2537815126050087E-3</v>
      </c>
      <c r="P19" s="16">
        <f t="shared" ref="P19:P50" si="2">C19-$N19</f>
        <v>-5.9196904557181811E-3</v>
      </c>
      <c r="Q19" s="16">
        <f t="shared" ref="Q19:Q50" si="3">D19-$N19</f>
        <v>-2.0382298546895789E-2</v>
      </c>
      <c r="R19" s="16">
        <f t="shared" ref="R19:R50" si="4">E19-$N19</f>
        <v>-5.7799999999999983E-2</v>
      </c>
      <c r="S19" s="17">
        <f>[1]StylePortfolios!B3/100-$N19</f>
        <v>7.6999999999999994E-3</v>
      </c>
      <c r="T19" s="17">
        <f>[1]StylePortfolios!C3/100-$N19</f>
        <v>-5.4999999999999997E-3</v>
      </c>
      <c r="U19" s="17">
        <f>[1]StylePortfolios!D3/100-$N19</f>
        <v>2.4100000000000003E-2</v>
      </c>
      <c r="V19" s="17">
        <f>[1]StylePortfolios!U3/100-$N19</f>
        <v>-8.2999999999999984E-3</v>
      </c>
      <c r="W19" s="17">
        <f>[1]StylePortfolios!V3/100-$N19</f>
        <v>1.4500000000000002E-2</v>
      </c>
      <c r="X19" s="17">
        <f>[1]StylePortfolios!W3/100-$N19</f>
        <v>2.1600000000000001E-2</v>
      </c>
      <c r="Y19" s="18">
        <f>P19-(AM$6+AM$7*$S19+AM$8*$T19+AM$9*$U19+$V19*AM$10+$W19*AM$11+$X19*AM$12)</f>
        <v>-2.1290559667867696E-2</v>
      </c>
      <c r="Z19" s="18">
        <f>Y19^2</f>
        <v>4.5328793097103461E-4</v>
      </c>
      <c r="AA19" s="19">
        <f>(P19-$AM$16)^2</f>
        <v>1.0514735332746093E-4</v>
      </c>
      <c r="AM19" s="13">
        <f>1-AM18</f>
        <v>0.12148975321878674</v>
      </c>
      <c r="AN19" s="13"/>
    </row>
    <row r="20" spans="1:41">
      <c r="A20">
        <v>199502</v>
      </c>
      <c r="B20" s="15">
        <v>3.6420395421436158E-2</v>
      </c>
      <c r="C20" s="15">
        <v>3.0146425495262807E-2</v>
      </c>
      <c r="D20" s="15">
        <v>4.0281973816717054E-2</v>
      </c>
      <c r="E20" s="15">
        <v>8.4530853761610736E-4</v>
      </c>
      <c r="F20">
        <v>199502</v>
      </c>
      <c r="G20">
        <v>3.62</v>
      </c>
      <c r="H20">
        <v>-0.33</v>
      </c>
      <c r="I20">
        <v>0.38</v>
      </c>
      <c r="J20">
        <v>0.4</v>
      </c>
      <c r="K20" s="15">
        <f t="shared" ref="K20:N83" si="5">G20/100</f>
        <v>3.6200000000000003E-2</v>
      </c>
      <c r="L20" s="15">
        <f t="shared" si="0"/>
        <v>-3.3E-3</v>
      </c>
      <c r="M20" s="15">
        <f t="shared" si="0"/>
        <v>3.8E-3</v>
      </c>
      <c r="N20" s="15">
        <f t="shared" si="0"/>
        <v>4.0000000000000001E-3</v>
      </c>
      <c r="O20" s="16">
        <f t="shared" si="1"/>
        <v>3.2420395421436154E-2</v>
      </c>
      <c r="P20" s="16">
        <f t="shared" si="2"/>
        <v>2.6146425495262807E-2</v>
      </c>
      <c r="Q20" s="16">
        <f t="shared" si="3"/>
        <v>3.628197381671705E-2</v>
      </c>
      <c r="R20" s="16">
        <f t="shared" si="4"/>
        <v>-3.1546914623838927E-3</v>
      </c>
      <c r="S20" s="17">
        <f>[1]StylePortfolios!B4/100-$N20</f>
        <v>2.8599999999999997E-2</v>
      </c>
      <c r="T20" s="17">
        <f>[1]StylePortfolios!C4/100-$N20</f>
        <v>4.6199999999999991E-2</v>
      </c>
      <c r="U20" s="17">
        <f>[1]StylePortfolios!D4/100-$N20</f>
        <v>3.5100000000000006E-2</v>
      </c>
      <c r="V20" s="17">
        <f>[1]StylePortfolios!U4/100-$N20</f>
        <v>3.6299999999999999E-2</v>
      </c>
      <c r="W20" s="17">
        <f>[1]StylePortfolios!V4/100-$N20</f>
        <v>3.5799999999999998E-2</v>
      </c>
      <c r="X20" s="17">
        <f>[1]StylePortfolios!W4/100-$N20</f>
        <v>3.6299999999999999E-2</v>
      </c>
      <c r="Y20" s="18">
        <f t="shared" ref="Y20:Y83" si="6">P20-(AM$6+AM$7*$S20+AM$8*$T20+AM$9*$U20+$V20*AM$10+$W20*AM$11+$X20*AM$12)</f>
        <v>-1.1175617510576944E-2</v>
      </c>
      <c r="Z20" s="18">
        <f t="shared" ref="Z20:Z78" si="7">Y20^2</f>
        <v>1.2489442674271402E-4</v>
      </c>
      <c r="AA20" s="19">
        <f t="shared" ref="AA20:AA50" si="8">(O20-$AM$16)^2</f>
        <v>7.8882044842542816E-4</v>
      </c>
    </row>
    <row r="21" spans="1:41">
      <c r="A21">
        <v>199503</v>
      </c>
      <c r="B21" s="15">
        <v>1.4558232931726867E-2</v>
      </c>
      <c r="C21" s="15">
        <v>2.3365635451504829E-2</v>
      </c>
      <c r="D21" s="15">
        <v>3.6463375282349109E-2</v>
      </c>
      <c r="E21" s="15">
        <v>2.533783783783794E-2</v>
      </c>
      <c r="F21">
        <v>199503</v>
      </c>
      <c r="G21">
        <v>2.19</v>
      </c>
      <c r="H21">
        <v>-0.37</v>
      </c>
      <c r="I21">
        <v>-2.06</v>
      </c>
      <c r="J21">
        <v>0.46</v>
      </c>
      <c r="K21" s="15">
        <f t="shared" si="5"/>
        <v>2.1899999999999999E-2</v>
      </c>
      <c r="L21" s="15">
        <f t="shared" si="0"/>
        <v>-3.7000000000000002E-3</v>
      </c>
      <c r="M21" s="15">
        <f t="shared" si="0"/>
        <v>-2.06E-2</v>
      </c>
      <c r="N21" s="15">
        <f t="shared" si="0"/>
        <v>4.5999999999999999E-3</v>
      </c>
      <c r="O21" s="16">
        <f t="shared" si="1"/>
        <v>9.9582329317268667E-3</v>
      </c>
      <c r="P21" s="16">
        <f t="shared" si="2"/>
        <v>1.8765635451504829E-2</v>
      </c>
      <c r="Q21" s="16">
        <f t="shared" si="3"/>
        <v>3.1863375282349109E-2</v>
      </c>
      <c r="R21" s="16">
        <f t="shared" si="4"/>
        <v>2.073783783783794E-2</v>
      </c>
      <c r="S21" s="17">
        <f>[1]StylePortfolios!B5/100-$N21</f>
        <v>1.89E-2</v>
      </c>
      <c r="T21" s="17">
        <f>[1]StylePortfolios!C5/100-$N21</f>
        <v>1.9700000000000002E-2</v>
      </c>
      <c r="U21" s="17">
        <f>[1]StylePortfolios!D5/100-$N21</f>
        <v>2.2499999999999999E-2</v>
      </c>
      <c r="V21" s="17">
        <f>[1]StylePortfolios!U5/100-$N21</f>
        <v>2.8000000000000004E-3</v>
      </c>
      <c r="W21" s="17">
        <f>[1]StylePortfolios!V5/100-$N21</f>
        <v>2.5000000000000001E-2</v>
      </c>
      <c r="X21" s="20">
        <f>[1]StylePortfolios!W5/100-$N21</f>
        <v>2.5899999999999999E-2</v>
      </c>
      <c r="Y21" s="18">
        <f t="shared" si="6"/>
        <v>-5.7273971875640498E-3</v>
      </c>
      <c r="Z21" s="18">
        <f t="shared" si="7"/>
        <v>3.2803078544116588E-5</v>
      </c>
      <c r="AA21" s="19">
        <f t="shared" si="8"/>
        <v>3.1626958132846051E-5</v>
      </c>
      <c r="AC21" s="12"/>
      <c r="AD21" s="12"/>
      <c r="AE21" s="12"/>
    </row>
    <row r="22" spans="1:41">
      <c r="A22">
        <v>199504</v>
      </c>
      <c r="B22" s="15">
        <v>4.5522018802572894E-2</v>
      </c>
      <c r="C22" s="15">
        <v>2.4650780608052703E-2</v>
      </c>
      <c r="D22" s="15">
        <v>4.5143212951432199E-2</v>
      </c>
      <c r="E22" s="15">
        <v>3.6243822075782584E-2</v>
      </c>
      <c r="F22">
        <v>199504</v>
      </c>
      <c r="G22">
        <v>2.12</v>
      </c>
      <c r="H22">
        <v>-0.41</v>
      </c>
      <c r="I22">
        <v>1.7</v>
      </c>
      <c r="J22">
        <v>0.44</v>
      </c>
      <c r="K22" s="15">
        <f t="shared" si="5"/>
        <v>2.12E-2</v>
      </c>
      <c r="L22" s="15">
        <f t="shared" si="0"/>
        <v>-4.0999999999999995E-3</v>
      </c>
      <c r="M22" s="15">
        <f t="shared" si="0"/>
        <v>1.7000000000000001E-2</v>
      </c>
      <c r="N22" s="15">
        <f t="shared" si="0"/>
        <v>4.4000000000000003E-3</v>
      </c>
      <c r="O22" s="16">
        <f t="shared" si="1"/>
        <v>4.1122018802572893E-2</v>
      </c>
      <c r="P22" s="16">
        <f t="shared" si="2"/>
        <v>2.0250780608052701E-2</v>
      </c>
      <c r="Q22" s="16">
        <f t="shared" si="3"/>
        <v>4.0743212951432198E-2</v>
      </c>
      <c r="R22" s="16">
        <f t="shared" si="4"/>
        <v>3.1843822075782582E-2</v>
      </c>
      <c r="S22" s="17">
        <f>[1]StylePortfolios!B6/100-$N22</f>
        <v>2.1499999999999998E-2</v>
      </c>
      <c r="T22" s="17">
        <f>[1]StylePortfolios!C6/100-$N22</f>
        <v>1.4999999999999999E-2</v>
      </c>
      <c r="U22" s="17">
        <f>[1]StylePortfolios!D6/100-$N22</f>
        <v>2.2699999999999998E-2</v>
      </c>
      <c r="V22" s="17">
        <f>[1]StylePortfolios!U6/100-$N22</f>
        <v>6.1999999999999998E-3</v>
      </c>
      <c r="W22" s="17">
        <f>[1]StylePortfolios!V6/100-$N22</f>
        <v>1.55E-2</v>
      </c>
      <c r="X22" s="17">
        <f>[1]StylePortfolios!W6/100-$N22</f>
        <v>2.6200000000000001E-2</v>
      </c>
      <c r="Y22" s="18">
        <f t="shared" si="6"/>
        <v>-1.5577970410111039E-3</v>
      </c>
      <c r="Z22" s="18">
        <f t="shared" si="7"/>
        <v>2.4267316209829507E-6</v>
      </c>
      <c r="AA22" s="19">
        <f t="shared" si="8"/>
        <v>1.3533253732374002E-3</v>
      </c>
      <c r="AC22" s="12"/>
      <c r="AD22" s="12"/>
      <c r="AE22" s="12"/>
    </row>
    <row r="23" spans="1:41">
      <c r="A23">
        <v>199505</v>
      </c>
      <c r="B23" s="15">
        <v>4.9219119734973837E-2</v>
      </c>
      <c r="C23" s="15">
        <v>2.7265437048917374E-2</v>
      </c>
      <c r="D23" s="15">
        <v>2.4128686327077764E-2</v>
      </c>
      <c r="E23" s="15">
        <v>3.0206677265500748E-2</v>
      </c>
      <c r="F23">
        <v>199505</v>
      </c>
      <c r="G23">
        <v>2.9</v>
      </c>
      <c r="H23">
        <v>-2.23</v>
      </c>
      <c r="I23">
        <v>1.91</v>
      </c>
      <c r="J23">
        <v>0.54</v>
      </c>
      <c r="K23" s="15">
        <f t="shared" si="5"/>
        <v>2.8999999999999998E-2</v>
      </c>
      <c r="L23" s="15">
        <f t="shared" si="0"/>
        <v>-2.23E-2</v>
      </c>
      <c r="M23" s="15">
        <f t="shared" si="0"/>
        <v>1.9099999999999999E-2</v>
      </c>
      <c r="N23" s="15">
        <f t="shared" si="0"/>
        <v>5.4000000000000003E-3</v>
      </c>
      <c r="O23" s="16">
        <f t="shared" si="1"/>
        <v>4.3819119734973835E-2</v>
      </c>
      <c r="P23" s="16">
        <f t="shared" si="2"/>
        <v>2.1865437048917372E-2</v>
      </c>
      <c r="Q23" s="16">
        <f t="shared" si="3"/>
        <v>1.8728686327077762E-2</v>
      </c>
      <c r="R23" s="16">
        <f t="shared" si="4"/>
        <v>2.4806677265500746E-2</v>
      </c>
      <c r="S23" s="17">
        <f>[1]StylePortfolios!B7/100-$N23</f>
        <v>1.5299999999999999E-2</v>
      </c>
      <c r="T23" s="17">
        <f>[1]StylePortfolios!C7/100-$N23</f>
        <v>1.2100000000000001E-2</v>
      </c>
      <c r="U23" s="17">
        <f>[1]StylePortfolios!D7/100-$N23</f>
        <v>3.4299999999999997E-2</v>
      </c>
      <c r="V23" s="17">
        <f>[1]StylePortfolios!U7/100-$N23</f>
        <v>1.1000000000000003E-3</v>
      </c>
      <c r="W23" s="17">
        <f>[1]StylePortfolios!V7/100-$N23</f>
        <v>2.7299999999999998E-2</v>
      </c>
      <c r="X23" s="17">
        <f>[1]StylePortfolios!W7/100-$N23</f>
        <v>2.8799999999999999E-2</v>
      </c>
      <c r="Y23" s="18">
        <f t="shared" si="6"/>
        <v>-3.5868399204633493E-3</v>
      </c>
      <c r="Z23" s="18">
        <f t="shared" si="7"/>
        <v>1.2865420615029525E-5</v>
      </c>
      <c r="AA23" s="19">
        <f t="shared" si="8"/>
        <v>1.559039310265018E-3</v>
      </c>
      <c r="AC23" s="12"/>
      <c r="AD23" s="12"/>
      <c r="AE23" s="12"/>
    </row>
    <row r="24" spans="1:41">
      <c r="A24">
        <v>199506</v>
      </c>
      <c r="B24" s="15">
        <v>4.3071161048689133E-2</v>
      </c>
      <c r="C24" s="15">
        <v>2.1815222482435503E-2</v>
      </c>
      <c r="D24" s="15">
        <v>6.3408958696916873E-2</v>
      </c>
      <c r="E24" s="15">
        <v>1.9290123456790154E-2</v>
      </c>
      <c r="F24">
        <v>199506</v>
      </c>
      <c r="G24">
        <v>2.72</v>
      </c>
      <c r="H24">
        <v>3.06</v>
      </c>
      <c r="I24">
        <v>-2.98</v>
      </c>
      <c r="J24">
        <v>0.47</v>
      </c>
      <c r="K24" s="15">
        <f t="shared" si="5"/>
        <v>2.7200000000000002E-2</v>
      </c>
      <c r="L24" s="15">
        <f t="shared" si="0"/>
        <v>3.0600000000000002E-2</v>
      </c>
      <c r="M24" s="15">
        <f t="shared" si="0"/>
        <v>-2.98E-2</v>
      </c>
      <c r="N24" s="15">
        <f t="shared" si="0"/>
        <v>4.6999999999999993E-3</v>
      </c>
      <c r="O24" s="16">
        <f t="shared" si="1"/>
        <v>3.8371161048689137E-2</v>
      </c>
      <c r="P24" s="16">
        <f t="shared" si="2"/>
        <v>1.7115222482435504E-2</v>
      </c>
      <c r="Q24" s="16">
        <f t="shared" si="3"/>
        <v>5.8708958696916877E-2</v>
      </c>
      <c r="R24" s="16">
        <f t="shared" si="4"/>
        <v>1.4590123456790154E-2</v>
      </c>
      <c r="S24" s="17">
        <f>[1]StylePortfolios!B8/100-$N24</f>
        <v>6.0200000000000004E-2</v>
      </c>
      <c r="T24" s="17">
        <f>[1]StylePortfolios!C8/100-$N24</f>
        <v>4.3999999999999997E-2</v>
      </c>
      <c r="U24" s="17">
        <f>[1]StylePortfolios!D8/100-$N24</f>
        <v>1.9800000000000002E-2</v>
      </c>
      <c r="V24" s="17">
        <f>[1]StylePortfolios!U8/100-$N24</f>
        <v>4.1599999999999998E-2</v>
      </c>
      <c r="W24" s="17">
        <f>[1]StylePortfolios!V8/100-$N24</f>
        <v>3.7699999999999997E-2</v>
      </c>
      <c r="X24" s="17">
        <f>[1]StylePortfolios!W8/100-$N24</f>
        <v>1.61E-2</v>
      </c>
      <c r="Y24" s="18">
        <f t="shared" si="6"/>
        <v>-1.0015169794715454E-2</v>
      </c>
      <c r="Z24" s="18">
        <f t="shared" si="7"/>
        <v>1.0030362601698079E-4</v>
      </c>
      <c r="AA24" s="19">
        <f t="shared" si="8"/>
        <v>1.1584978422673751E-3</v>
      </c>
      <c r="AC24" s="12"/>
      <c r="AD24" s="12"/>
      <c r="AE24" s="12"/>
    </row>
    <row r="25" spans="1:41">
      <c r="A25">
        <v>199507</v>
      </c>
      <c r="B25" s="15">
        <v>4.6678635547576564E-2</v>
      </c>
      <c r="C25" s="15">
        <v>3.6098310291858837E-2</v>
      </c>
      <c r="D25" s="15">
        <v>7.6586433260393827E-2</v>
      </c>
      <c r="E25" s="15">
        <v>4.9962149886450424E-2</v>
      </c>
      <c r="F25">
        <v>199507</v>
      </c>
      <c r="G25">
        <v>3.72</v>
      </c>
      <c r="H25">
        <v>2.21</v>
      </c>
      <c r="I25">
        <v>-2.21</v>
      </c>
      <c r="J25">
        <v>0.45</v>
      </c>
      <c r="K25" s="15">
        <f t="shared" si="5"/>
        <v>3.7200000000000004E-2</v>
      </c>
      <c r="L25" s="15">
        <f t="shared" si="0"/>
        <v>2.2099999999999998E-2</v>
      </c>
      <c r="M25" s="15">
        <f t="shared" si="0"/>
        <v>-2.2099999999999998E-2</v>
      </c>
      <c r="N25" s="15">
        <f t="shared" si="0"/>
        <v>4.5000000000000005E-3</v>
      </c>
      <c r="O25" s="16">
        <f t="shared" si="1"/>
        <v>4.217863554757656E-2</v>
      </c>
      <c r="P25" s="16">
        <f t="shared" si="2"/>
        <v>3.1598310291858833E-2</v>
      </c>
      <c r="Q25" s="16">
        <f t="shared" si="3"/>
        <v>7.2086433260393823E-2</v>
      </c>
      <c r="R25" s="16">
        <f t="shared" si="4"/>
        <v>4.546214988645042E-2</v>
      </c>
      <c r="S25" s="17">
        <f>[1]StylePortfolios!B9/100-$N25</f>
        <v>5.7499999999999996E-2</v>
      </c>
      <c r="T25" s="17">
        <f>[1]StylePortfolios!C9/100-$N25</f>
        <v>5.8300000000000005E-2</v>
      </c>
      <c r="U25" s="17">
        <f>[1]StylePortfolios!D9/100-$N25</f>
        <v>3.1600000000000003E-2</v>
      </c>
      <c r="V25" s="17">
        <f>[1]StylePortfolios!U9/100-$N25</f>
        <v>9.0899999999999981E-2</v>
      </c>
      <c r="W25" s="17">
        <f>[1]StylePortfolios!V9/100-$N25</f>
        <v>3.8999999999999993E-2</v>
      </c>
      <c r="X25" s="17">
        <f>[1]StylePortfolios!W9/100-$N25</f>
        <v>3.7099999999999994E-2</v>
      </c>
      <c r="Y25" s="18">
        <f t="shared" si="6"/>
        <v>-9.882186010175556E-3</v>
      </c>
      <c r="Z25" s="18">
        <f t="shared" si="7"/>
        <v>9.765760033970948E-5</v>
      </c>
      <c r="AA25" s="19">
        <f t="shared" si="8"/>
        <v>1.4321825390399099E-3</v>
      </c>
      <c r="AC25" s="12"/>
      <c r="AD25" s="12"/>
      <c r="AE25" s="12"/>
    </row>
    <row r="26" spans="1:41">
      <c r="A26">
        <v>199508</v>
      </c>
      <c r="B26" s="15">
        <v>1.7611683848797188E-2</v>
      </c>
      <c r="C26" s="15">
        <v>1.3343217197924417E-2</v>
      </c>
      <c r="D26" s="15">
        <v>1.3211382113821113E-2</v>
      </c>
      <c r="E26" s="15">
        <v>-1.3748191027496359E-2</v>
      </c>
      <c r="F26">
        <v>199508</v>
      </c>
      <c r="G26">
        <v>0.55000000000000004</v>
      </c>
      <c r="H26">
        <v>1.84</v>
      </c>
      <c r="I26">
        <v>1.92</v>
      </c>
      <c r="J26">
        <v>0.47</v>
      </c>
      <c r="K26" s="15">
        <f t="shared" si="5"/>
        <v>5.5000000000000005E-3</v>
      </c>
      <c r="L26" s="15">
        <f t="shared" si="0"/>
        <v>1.84E-2</v>
      </c>
      <c r="M26" s="15">
        <f t="shared" si="0"/>
        <v>1.9199999999999998E-2</v>
      </c>
      <c r="N26" s="15">
        <f t="shared" si="0"/>
        <v>4.6999999999999993E-3</v>
      </c>
      <c r="O26" s="16">
        <f t="shared" si="1"/>
        <v>1.2911683848797189E-2</v>
      </c>
      <c r="P26" s="16">
        <f t="shared" si="2"/>
        <v>8.6432171979244181E-3</v>
      </c>
      <c r="Q26" s="16">
        <f t="shared" si="3"/>
        <v>8.5113821138211136E-3</v>
      </c>
      <c r="R26" s="16">
        <f t="shared" si="4"/>
        <v>-1.8448191027496359E-2</v>
      </c>
      <c r="S26" s="17">
        <f>[1]StylePortfolios!B10/100-$N26</f>
        <v>2.7800000000000002E-2</v>
      </c>
      <c r="T26" s="17">
        <f>[1]StylePortfolios!C10/100-$N26</f>
        <v>1.0600000000000002E-2</v>
      </c>
      <c r="U26" s="17">
        <f>[1]StylePortfolios!D10/100-$N26</f>
        <v>2.8000000000000004E-3</v>
      </c>
      <c r="V26" s="17">
        <f>[1]StylePortfolios!U10/100-$N26</f>
        <v>1.1800000000000001E-2</v>
      </c>
      <c r="W26" s="17">
        <f>[1]StylePortfolios!V10/100-$N26</f>
        <v>-1.6999999999999993E-3</v>
      </c>
      <c r="X26" s="17">
        <f>[1]StylePortfolios!W10/100-$N26</f>
        <v>9.0000000000000011E-3</v>
      </c>
      <c r="Y26" s="18">
        <f t="shared" si="6"/>
        <v>1.2144752121994997E-3</v>
      </c>
      <c r="Z26" s="18">
        <f t="shared" si="7"/>
        <v>1.4749500410470199E-6</v>
      </c>
      <c r="AA26" s="19">
        <f t="shared" si="8"/>
        <v>7.356897659724796E-5</v>
      </c>
      <c r="AC26" s="12"/>
      <c r="AD26" s="12"/>
      <c r="AE26" s="12"/>
    </row>
    <row r="27" spans="1:41">
      <c r="A27">
        <v>199509</v>
      </c>
      <c r="B27" s="15">
        <v>3.9679189531447667E-2</v>
      </c>
      <c r="C27" s="15">
        <v>1.2395976591075497E-2</v>
      </c>
      <c r="D27" s="15">
        <v>1.8304914744232681E-2</v>
      </c>
      <c r="E27" s="15">
        <v>1.1005135730007165E-2</v>
      </c>
      <c r="F27">
        <v>199509</v>
      </c>
      <c r="G27">
        <v>3.35</v>
      </c>
      <c r="H27">
        <v>-2.0699999999999998</v>
      </c>
      <c r="I27">
        <v>-0.94</v>
      </c>
      <c r="J27">
        <v>0.43</v>
      </c>
      <c r="K27" s="15">
        <f t="shared" si="5"/>
        <v>3.3500000000000002E-2</v>
      </c>
      <c r="L27" s="15">
        <f t="shared" si="0"/>
        <v>-2.07E-2</v>
      </c>
      <c r="M27" s="15">
        <f t="shared" si="0"/>
        <v>-9.3999999999999986E-3</v>
      </c>
      <c r="N27" s="15">
        <f t="shared" si="0"/>
        <v>4.3E-3</v>
      </c>
      <c r="O27" s="16">
        <f t="shared" si="1"/>
        <v>3.5379189531447669E-2</v>
      </c>
      <c r="P27" s="16">
        <f t="shared" si="2"/>
        <v>8.0959765910754971E-3</v>
      </c>
      <c r="Q27" s="16">
        <f t="shared" si="3"/>
        <v>1.4004914744232681E-2</v>
      </c>
      <c r="R27" s="16">
        <f t="shared" si="4"/>
        <v>6.705135730007165E-3</v>
      </c>
      <c r="S27" s="17">
        <f>[1]StylePortfolios!B11/100-$N27</f>
        <v>1.7599999999999998E-2</v>
      </c>
      <c r="T27" s="17">
        <f>[1]StylePortfolios!C11/100-$N27</f>
        <v>1.5600000000000001E-2</v>
      </c>
      <c r="U27" s="17">
        <f>[1]StylePortfolios!D11/100-$N27</f>
        <v>3.9100000000000003E-2</v>
      </c>
      <c r="V27" s="17">
        <f>[1]StylePortfolios!U11/100-$N27</f>
        <v>1.9700000000000002E-2</v>
      </c>
      <c r="W27" s="17">
        <f>[1]StylePortfolios!V11/100-$N27</f>
        <v>4.19E-2</v>
      </c>
      <c r="X27" s="17">
        <f>[1]StylePortfolios!W11/100-$N27</f>
        <v>2.7100000000000006E-2</v>
      </c>
      <c r="Y27" s="18">
        <f t="shared" si="6"/>
        <v>-2.0480320807367176E-2</v>
      </c>
      <c r="Z27" s="18">
        <f t="shared" si="7"/>
        <v>4.1944354037267692E-4</v>
      </c>
      <c r="AA27" s="19">
        <f t="shared" si="8"/>
        <v>9.6377598323808811E-4</v>
      </c>
      <c r="AC27" s="12"/>
      <c r="AD27" s="12"/>
      <c r="AE27" s="12"/>
    </row>
    <row r="28" spans="1:41">
      <c r="A28">
        <v>199510</v>
      </c>
      <c r="B28" s="15">
        <v>-3.0450669914738104E-2</v>
      </c>
      <c r="C28" s="15">
        <v>-2.977487291212777E-2</v>
      </c>
      <c r="D28" s="15">
        <v>-1.8222112780103439E-2</v>
      </c>
      <c r="E28" s="15">
        <v>-2.3222060957909796E-2</v>
      </c>
      <c r="F28">
        <v>199510</v>
      </c>
      <c r="G28">
        <v>-1.52</v>
      </c>
      <c r="H28">
        <v>-3.94</v>
      </c>
      <c r="I28">
        <v>-0.11</v>
      </c>
      <c r="J28">
        <v>0.47</v>
      </c>
      <c r="K28" s="15">
        <f t="shared" si="5"/>
        <v>-1.52E-2</v>
      </c>
      <c r="L28" s="15">
        <f t="shared" si="0"/>
        <v>-3.9399999999999998E-2</v>
      </c>
      <c r="M28" s="15">
        <f t="shared" si="0"/>
        <v>-1.1000000000000001E-3</v>
      </c>
      <c r="N28" s="15">
        <f t="shared" si="0"/>
        <v>4.6999999999999993E-3</v>
      </c>
      <c r="O28" s="16">
        <f t="shared" si="1"/>
        <v>-3.51506699147381E-2</v>
      </c>
      <c r="P28" s="16">
        <f t="shared" si="2"/>
        <v>-3.4474872912127766E-2</v>
      </c>
      <c r="Q28" s="16">
        <f t="shared" si="3"/>
        <v>-2.2922112780103438E-2</v>
      </c>
      <c r="R28" s="16">
        <f t="shared" si="4"/>
        <v>-2.7922060957909795E-2</v>
      </c>
      <c r="S28" s="17">
        <f>[1]StylePortfolios!B12/100-$N28</f>
        <v>-5.7999999999999996E-2</v>
      </c>
      <c r="T28" s="17">
        <f>[1]StylePortfolios!C12/100-$N28</f>
        <v>-3.1099999999999999E-2</v>
      </c>
      <c r="U28" s="17">
        <f>[1]StylePortfolios!D12/100-$N28</f>
        <v>-8.8999999999999982E-3</v>
      </c>
      <c r="V28" s="17">
        <f>[1]StylePortfolios!U12/100-$N28</f>
        <v>-6.2100000000000002E-2</v>
      </c>
      <c r="W28" s="17">
        <f>[1]StylePortfolios!V12/100-$N28</f>
        <v>-5.7999999999999996E-3</v>
      </c>
      <c r="X28" s="17">
        <f>[1]StylePortfolios!W12/100-$N28</f>
        <v>-2.1499999999999998E-2</v>
      </c>
      <c r="Y28" s="18">
        <f t="shared" si="6"/>
        <v>-1.3860098699172402E-2</v>
      </c>
      <c r="Z28" s="18">
        <f t="shared" si="7"/>
        <v>1.921023359508005E-4</v>
      </c>
      <c r="AA28" s="19">
        <f t="shared" si="8"/>
        <v>1.5590745284943021E-3</v>
      </c>
      <c r="AC28" s="12"/>
      <c r="AD28" s="12"/>
      <c r="AE28" s="12"/>
    </row>
    <row r="29" spans="1:41">
      <c r="A29">
        <v>199511</v>
      </c>
      <c r="B29" s="15">
        <v>4.6999580360889581E-2</v>
      </c>
      <c r="C29" s="15">
        <v>3.3682634730539007E-2</v>
      </c>
      <c r="D29" s="15">
        <v>2.6335590669676501E-2</v>
      </c>
      <c r="E29" s="15">
        <v>1.6552748885587665E-2</v>
      </c>
      <c r="F29">
        <v>199511</v>
      </c>
      <c r="G29">
        <v>3.95</v>
      </c>
      <c r="H29">
        <v>-0.82</v>
      </c>
      <c r="I29">
        <v>0.33</v>
      </c>
      <c r="J29">
        <v>0.42</v>
      </c>
      <c r="K29" s="15">
        <f t="shared" si="5"/>
        <v>3.95E-2</v>
      </c>
      <c r="L29" s="15">
        <f t="shared" si="0"/>
        <v>-8.199999999999999E-3</v>
      </c>
      <c r="M29" s="15">
        <f t="shared" si="0"/>
        <v>3.3E-3</v>
      </c>
      <c r="N29" s="15">
        <f t="shared" si="0"/>
        <v>4.1999999999999997E-3</v>
      </c>
      <c r="O29" s="16">
        <f t="shared" si="1"/>
        <v>4.2799580360889579E-2</v>
      </c>
      <c r="P29" s="16">
        <f t="shared" si="2"/>
        <v>2.9482634730539008E-2</v>
      </c>
      <c r="Q29" s="16">
        <f t="shared" si="3"/>
        <v>2.2135590669676502E-2</v>
      </c>
      <c r="R29" s="16">
        <f t="shared" si="4"/>
        <v>1.2352748885587666E-2</v>
      </c>
      <c r="S29" s="17">
        <f>[1]StylePortfolios!B13/100-$N29</f>
        <v>2.35E-2</v>
      </c>
      <c r="T29" s="17">
        <f>[1]StylePortfolios!C13/100-$N29</f>
        <v>4.349999999999999E-2</v>
      </c>
      <c r="U29" s="17">
        <f>[1]StylePortfolios!D13/100-$N29</f>
        <v>4.0099999999999997E-2</v>
      </c>
      <c r="V29" s="17">
        <f>[1]StylePortfolios!U13/100-$N29</f>
        <v>1.7500000000000002E-2</v>
      </c>
      <c r="W29" s="17">
        <f>[1]StylePortfolios!V13/100-$N29</f>
        <v>3.4999999999999996E-2</v>
      </c>
      <c r="X29" s="17">
        <f>[1]StylePortfolios!W13/100-$N29</f>
        <v>4.6199999999999998E-2</v>
      </c>
      <c r="Y29" s="18">
        <f t="shared" si="6"/>
        <v>-1.2728206269326848E-2</v>
      </c>
      <c r="Z29" s="18">
        <f t="shared" si="7"/>
        <v>1.6200723483453128E-4</v>
      </c>
      <c r="AA29" s="19">
        <f t="shared" si="8"/>
        <v>1.4795664155742001E-3</v>
      </c>
      <c r="AC29" s="12"/>
      <c r="AD29" s="12"/>
      <c r="AE29" s="12"/>
    </row>
    <row r="30" spans="1:41">
      <c r="A30">
        <v>199512</v>
      </c>
      <c r="B30" s="15">
        <v>3.014028056112239E-2</v>
      </c>
      <c r="C30" s="15">
        <v>1.6617523533671186E-2</v>
      </c>
      <c r="D30" s="15">
        <v>7.8201368523944659E-3</v>
      </c>
      <c r="E30" s="15">
        <v>2.6914498141263676E-2</v>
      </c>
      <c r="F30">
        <v>199512</v>
      </c>
      <c r="G30">
        <v>1.03</v>
      </c>
      <c r="H30">
        <v>0.37</v>
      </c>
      <c r="I30">
        <v>1.41</v>
      </c>
      <c r="J30">
        <v>0.49</v>
      </c>
      <c r="K30" s="15">
        <f t="shared" si="5"/>
        <v>1.03E-2</v>
      </c>
      <c r="L30" s="15">
        <f t="shared" si="0"/>
        <v>3.7000000000000002E-3</v>
      </c>
      <c r="M30" s="15">
        <f t="shared" si="0"/>
        <v>1.41E-2</v>
      </c>
      <c r="N30" s="15">
        <f t="shared" si="0"/>
        <v>4.8999999999999998E-3</v>
      </c>
      <c r="O30" s="16">
        <f t="shared" si="1"/>
        <v>2.5240280561122388E-2</v>
      </c>
      <c r="P30" s="16">
        <f t="shared" si="2"/>
        <v>1.1717523533671186E-2</v>
      </c>
      <c r="Q30" s="16">
        <f t="shared" si="3"/>
        <v>2.920136852394466E-3</v>
      </c>
      <c r="R30" s="16">
        <f t="shared" si="4"/>
        <v>2.2014498141263675E-2</v>
      </c>
      <c r="S30" s="17">
        <f>[1]StylePortfolios!B14/100-$N30</f>
        <v>1.7899999999999999E-2</v>
      </c>
      <c r="T30" s="17">
        <f>[1]StylePortfolios!C14/100-$N30</f>
        <v>1.11E-2</v>
      </c>
      <c r="U30" s="17">
        <f>[1]StylePortfolios!D14/100-$N30</f>
        <v>9.9000000000000008E-3</v>
      </c>
      <c r="V30" s="17">
        <f>[1]StylePortfolios!U14/100-$N30</f>
        <v>1.4500000000000001E-2</v>
      </c>
      <c r="W30" s="17">
        <f>[1]StylePortfolios!V14/100-$N30</f>
        <v>-8.0000000000000036E-4</v>
      </c>
      <c r="X30" s="17">
        <f>[1]StylePortfolios!W14/100-$N30</f>
        <v>2.01E-2</v>
      </c>
      <c r="Y30" s="18">
        <f t="shared" si="6"/>
        <v>-1.9720532723760779E-3</v>
      </c>
      <c r="Z30" s="18">
        <f t="shared" si="7"/>
        <v>3.8889941090891977E-6</v>
      </c>
      <c r="AA30" s="19">
        <f t="shared" si="8"/>
        <v>4.3705383943986963E-4</v>
      </c>
      <c r="AC30" s="12"/>
      <c r="AD30" s="12"/>
      <c r="AE30" s="12"/>
    </row>
    <row r="31" spans="1:41">
      <c r="A31">
        <v>199601</v>
      </c>
      <c r="B31" s="15">
        <v>4.7637951568082482E-2</v>
      </c>
      <c r="C31" s="15">
        <v>1.6825164594001407E-2</v>
      </c>
      <c r="D31" s="15">
        <v>2.2619673855865274E-2</v>
      </c>
      <c r="E31" s="15">
        <v>2.8301886792452935E-2</v>
      </c>
      <c r="F31">
        <v>199601</v>
      </c>
      <c r="G31">
        <v>2.2599999999999998</v>
      </c>
      <c r="H31">
        <v>-2.48</v>
      </c>
      <c r="I31">
        <v>0.4</v>
      </c>
      <c r="J31">
        <v>0.43</v>
      </c>
      <c r="K31" s="15">
        <f t="shared" si="5"/>
        <v>2.2599999999999999E-2</v>
      </c>
      <c r="L31" s="15">
        <f t="shared" si="0"/>
        <v>-2.4799999999999999E-2</v>
      </c>
      <c r="M31" s="15">
        <f t="shared" si="0"/>
        <v>4.0000000000000001E-3</v>
      </c>
      <c r="N31" s="15">
        <f t="shared" si="0"/>
        <v>4.3E-3</v>
      </c>
      <c r="O31" s="16">
        <f t="shared" si="1"/>
        <v>4.3337951568082483E-2</v>
      </c>
      <c r="P31" s="16">
        <f t="shared" si="2"/>
        <v>1.2525164594001407E-2</v>
      </c>
      <c r="Q31" s="16">
        <f t="shared" si="3"/>
        <v>1.8319673855865276E-2</v>
      </c>
      <c r="R31" s="16">
        <f t="shared" si="4"/>
        <v>2.4001886792452937E-2</v>
      </c>
      <c r="S31" s="17">
        <f>[1]StylePortfolios!B15/100-$N31</f>
        <v>1.5999999999999999E-3</v>
      </c>
      <c r="T31" s="17">
        <f>[1]StylePortfolios!C15/100-$N31</f>
        <v>-4.1999999999999997E-3</v>
      </c>
      <c r="U31" s="17">
        <f>[1]StylePortfolios!D15/100-$N31</f>
        <v>2.9600000000000001E-2</v>
      </c>
      <c r="V31" s="17">
        <f>[1]StylePortfolios!U15/100-$N31</f>
        <v>-1.09E-2</v>
      </c>
      <c r="W31" s="17">
        <f>[1]StylePortfolios!V15/100-$N31</f>
        <v>2.3300000000000001E-2</v>
      </c>
      <c r="X31" s="17">
        <f>[1]StylePortfolios!W15/100-$N31</f>
        <v>2.4E-2</v>
      </c>
      <c r="Y31" s="18">
        <f t="shared" si="6"/>
        <v>-6.2746333717486977E-3</v>
      </c>
      <c r="Z31" s="18">
        <f t="shared" si="7"/>
        <v>3.9371023949862431E-5</v>
      </c>
      <c r="AA31" s="19">
        <f t="shared" si="8"/>
        <v>1.5212732987313073E-3</v>
      </c>
      <c r="AC31" s="12"/>
      <c r="AD31" s="12"/>
      <c r="AE31" s="12"/>
    </row>
    <row r="32" spans="1:41">
      <c r="A32">
        <v>199602</v>
      </c>
      <c r="B32" s="15">
        <v>9.0943539219401348E-3</v>
      </c>
      <c r="C32" s="15">
        <v>1.7985611510791477E-2</v>
      </c>
      <c r="D32" s="15">
        <v>5.9156378600822013E-3</v>
      </c>
      <c r="E32" s="15">
        <v>1.7642907551164377E-2</v>
      </c>
      <c r="F32">
        <v>199602</v>
      </c>
      <c r="G32">
        <v>1.33</v>
      </c>
      <c r="H32">
        <v>2.0499999999999998</v>
      </c>
      <c r="I32">
        <v>-2.33</v>
      </c>
      <c r="J32">
        <v>0.39</v>
      </c>
      <c r="K32" s="15">
        <f t="shared" si="5"/>
        <v>1.3300000000000001E-2</v>
      </c>
      <c r="L32" s="15">
        <f t="shared" si="0"/>
        <v>2.0499999999999997E-2</v>
      </c>
      <c r="M32" s="15">
        <f t="shared" si="0"/>
        <v>-2.3300000000000001E-2</v>
      </c>
      <c r="N32" s="15">
        <f t="shared" si="0"/>
        <v>3.9000000000000003E-3</v>
      </c>
      <c r="O32" s="16">
        <f t="shared" si="1"/>
        <v>5.1943539219401341E-3</v>
      </c>
      <c r="P32" s="16">
        <f t="shared" si="2"/>
        <v>1.4085611510791476E-2</v>
      </c>
      <c r="Q32" s="16">
        <f t="shared" si="3"/>
        <v>2.015637860082201E-3</v>
      </c>
      <c r="R32" s="16">
        <f t="shared" si="4"/>
        <v>1.3742907551164377E-2</v>
      </c>
      <c r="S32" s="17">
        <f>[1]StylePortfolios!B16/100-$N32</f>
        <v>2.8299999999999999E-2</v>
      </c>
      <c r="T32" s="17">
        <f>[1]StylePortfolios!C16/100-$N32</f>
        <v>2.9100000000000001E-2</v>
      </c>
      <c r="U32" s="17">
        <f>[1]StylePortfolios!D16/100-$N32</f>
        <v>9.7999999999999997E-3</v>
      </c>
      <c r="V32" s="17">
        <f>[1]StylePortfolios!U16/100-$N32</f>
        <v>2.5099999999999997E-2</v>
      </c>
      <c r="W32" s="17">
        <f>[1]StylePortfolios!V16/100-$N32</f>
        <v>1.84E-2</v>
      </c>
      <c r="X32" s="17">
        <f>[1]StylePortfolios!W16/100-$N32</f>
        <v>1.37E-2</v>
      </c>
      <c r="Y32" s="18">
        <f t="shared" si="6"/>
        <v>-3.5816458665825293E-3</v>
      </c>
      <c r="Z32" s="18">
        <f t="shared" si="7"/>
        <v>1.2828187113607718E-5</v>
      </c>
      <c r="AA32" s="19">
        <f t="shared" si="8"/>
        <v>7.3943837417913523E-7</v>
      </c>
      <c r="AC32" s="12"/>
      <c r="AD32" s="12"/>
      <c r="AE32" s="12"/>
    </row>
    <row r="33" spans="1:31">
      <c r="A33">
        <v>199603</v>
      </c>
      <c r="B33" s="15">
        <v>1.3518588058580416E-2</v>
      </c>
      <c r="C33" s="15">
        <v>1.4802332155477105E-2</v>
      </c>
      <c r="D33" s="15">
        <v>2.7755322015629247E-2</v>
      </c>
      <c r="E33" s="15">
        <v>2.2191400832177521E-2</v>
      </c>
      <c r="F33">
        <v>199603</v>
      </c>
      <c r="G33">
        <v>0.73</v>
      </c>
      <c r="H33">
        <v>1.3</v>
      </c>
      <c r="I33">
        <v>1.28</v>
      </c>
      <c r="J33">
        <v>0.39</v>
      </c>
      <c r="K33" s="15">
        <f t="shared" si="5"/>
        <v>7.3000000000000001E-3</v>
      </c>
      <c r="L33" s="15">
        <f t="shared" si="0"/>
        <v>1.3000000000000001E-2</v>
      </c>
      <c r="M33" s="15">
        <f t="shared" si="0"/>
        <v>1.2800000000000001E-2</v>
      </c>
      <c r="N33" s="15">
        <f t="shared" si="0"/>
        <v>3.9000000000000003E-3</v>
      </c>
      <c r="O33" s="16">
        <f t="shared" si="1"/>
        <v>9.6185880585804157E-3</v>
      </c>
      <c r="P33" s="16">
        <f t="shared" si="2"/>
        <v>1.0902332155477104E-2</v>
      </c>
      <c r="Q33" s="16">
        <f t="shared" si="3"/>
        <v>2.3855322015629246E-2</v>
      </c>
      <c r="R33" s="16">
        <f t="shared" si="4"/>
        <v>1.8291400832177521E-2</v>
      </c>
      <c r="S33" s="17">
        <f>[1]StylePortfolios!B17/100-$N33</f>
        <v>2.0499999999999997E-2</v>
      </c>
      <c r="T33" s="17">
        <f>[1]StylePortfolios!C17/100-$N33</f>
        <v>2.23E-2</v>
      </c>
      <c r="U33" s="17">
        <f>[1]StylePortfolios!D17/100-$N33</f>
        <v>4.0000000000000001E-3</v>
      </c>
      <c r="V33" s="17">
        <f>[1]StylePortfolios!U17/100-$N33</f>
        <v>1.8899999999999997E-2</v>
      </c>
      <c r="W33" s="17">
        <f>[1]StylePortfolios!V17/100-$N33</f>
        <v>-2.0000000000000009E-4</v>
      </c>
      <c r="X33" s="17">
        <f>[1]StylePortfolios!W17/100-$N33</f>
        <v>1.2899999999999998E-2</v>
      </c>
      <c r="Y33" s="18">
        <f t="shared" si="6"/>
        <v>-5.4489164073906471E-4</v>
      </c>
      <c r="Z33" s="18">
        <f t="shared" si="7"/>
        <v>2.9690690014730994E-7</v>
      </c>
      <c r="AA33" s="19">
        <f t="shared" si="8"/>
        <v>2.7922137262287272E-5</v>
      </c>
      <c r="AC33" s="12"/>
      <c r="AD33" s="12"/>
      <c r="AE33" s="12"/>
    </row>
    <row r="34" spans="1:31">
      <c r="A34">
        <v>199604</v>
      </c>
      <c r="B34" s="15">
        <v>1.1485735457577029E-2</v>
      </c>
      <c r="C34" s="15">
        <v>3.2190342897130853E-2</v>
      </c>
      <c r="D34" s="15">
        <v>3.0938647089669535E-2</v>
      </c>
      <c r="E34" s="15">
        <v>4.2062415196743475E-2</v>
      </c>
      <c r="F34">
        <v>199604</v>
      </c>
      <c r="G34">
        <v>2.06</v>
      </c>
      <c r="H34">
        <v>4.8899999999999997</v>
      </c>
      <c r="I34">
        <v>-4.05</v>
      </c>
      <c r="J34">
        <v>0.46</v>
      </c>
      <c r="K34" s="15">
        <f t="shared" si="5"/>
        <v>2.06E-2</v>
      </c>
      <c r="L34" s="15">
        <f t="shared" si="0"/>
        <v>4.8899999999999999E-2</v>
      </c>
      <c r="M34" s="15">
        <f t="shared" si="0"/>
        <v>-4.0500000000000001E-2</v>
      </c>
      <c r="N34" s="15">
        <f t="shared" si="0"/>
        <v>4.5999999999999999E-3</v>
      </c>
      <c r="O34" s="16">
        <f t="shared" si="1"/>
        <v>6.8857354575770288E-3</v>
      </c>
      <c r="P34" s="16">
        <f t="shared" si="2"/>
        <v>2.7590342897130853E-2</v>
      </c>
      <c r="Q34" s="16">
        <f t="shared" si="3"/>
        <v>2.6338647089669535E-2</v>
      </c>
      <c r="R34" s="16">
        <f t="shared" si="4"/>
        <v>3.7462415196743475E-2</v>
      </c>
      <c r="S34" s="17">
        <f>[1]StylePortfolios!B18/100-$N34</f>
        <v>7.1300000000000002E-2</v>
      </c>
      <c r="T34" s="17">
        <f>[1]StylePortfolios!C18/100-$N34</f>
        <v>3.8800000000000001E-2</v>
      </c>
      <c r="U34" s="17">
        <f>[1]StylePortfolios!D18/100-$N34</f>
        <v>1.06E-2</v>
      </c>
      <c r="V34" s="17">
        <f>[1]StylePortfolios!U18/100-$N34</f>
        <v>1.9100000000000002E-2</v>
      </c>
      <c r="W34" s="17">
        <f>[1]StylePortfolios!V18/100-$N34</f>
        <v>2.8999999999999998E-2</v>
      </c>
      <c r="X34" s="17">
        <f>[1]StylePortfolios!W18/100-$N34</f>
        <v>1.14E-2</v>
      </c>
      <c r="Y34" s="18">
        <f t="shared" si="6"/>
        <v>5.556660712183633E-3</v>
      </c>
      <c r="Z34" s="18">
        <f t="shared" si="7"/>
        <v>3.0876478270325118E-5</v>
      </c>
      <c r="AA34" s="19">
        <f t="shared" si="8"/>
        <v>6.5090682240264351E-6</v>
      </c>
      <c r="AC34" s="12"/>
      <c r="AD34" s="12"/>
      <c r="AE34" s="12"/>
    </row>
    <row r="35" spans="1:31">
      <c r="A35">
        <v>199605</v>
      </c>
      <c r="B35" s="15">
        <v>3.2783882783882667E-2</v>
      </c>
      <c r="C35" s="15">
        <v>1.5107118644067663E-2</v>
      </c>
      <c r="D35" s="15">
        <v>8.3926754832146511E-3</v>
      </c>
      <c r="E35" s="15">
        <v>9.1145833333334814E-3</v>
      </c>
      <c r="F35">
        <v>199605</v>
      </c>
      <c r="G35">
        <v>2.37</v>
      </c>
      <c r="H35">
        <v>3.16</v>
      </c>
      <c r="I35">
        <v>-1.4</v>
      </c>
      <c r="J35">
        <v>0.42</v>
      </c>
      <c r="K35" s="15">
        <f t="shared" si="5"/>
        <v>2.3700000000000002E-2</v>
      </c>
      <c r="L35" s="15">
        <f t="shared" si="5"/>
        <v>3.1600000000000003E-2</v>
      </c>
      <c r="M35" s="15">
        <f t="shared" si="5"/>
        <v>-1.3999999999999999E-2</v>
      </c>
      <c r="N35" s="15">
        <f t="shared" si="5"/>
        <v>4.1999999999999997E-3</v>
      </c>
      <c r="O35" s="16">
        <f t="shared" si="1"/>
        <v>2.8583882783882669E-2</v>
      </c>
      <c r="P35" s="16">
        <f t="shared" si="2"/>
        <v>1.0907118644067664E-2</v>
      </c>
      <c r="Q35" s="16">
        <f t="shared" si="3"/>
        <v>4.1926754832146513E-3</v>
      </c>
      <c r="R35" s="16">
        <f t="shared" si="4"/>
        <v>4.9145833333334816E-3</v>
      </c>
      <c r="S35" s="17">
        <f>[1]StylePortfolios!B19/100-$N35</f>
        <v>6.0999999999999992E-2</v>
      </c>
      <c r="T35" s="17">
        <f>[1]StylePortfolios!C19/100-$N35</f>
        <v>1.9700000000000002E-2</v>
      </c>
      <c r="U35" s="17">
        <f>[1]StylePortfolios!D19/100-$N35</f>
        <v>2.06E-2</v>
      </c>
      <c r="V35" s="17">
        <f>[1]StylePortfolios!U19/100-$N35</f>
        <v>-1.4700000000000001E-2</v>
      </c>
      <c r="W35" s="17">
        <f>[1]StylePortfolios!V19/100-$N35</f>
        <v>3.5899999999999994E-2</v>
      </c>
      <c r="X35" s="17">
        <f>[1]StylePortfolios!W19/100-$N35</f>
        <v>8.8000000000000023E-3</v>
      </c>
      <c r="Y35" s="18">
        <f t="shared" si="6"/>
        <v>-8.0747950169079465E-3</v>
      </c>
      <c r="Z35" s="18">
        <f t="shared" si="7"/>
        <v>6.5202314565081398E-5</v>
      </c>
      <c r="AA35" s="19">
        <f t="shared" si="8"/>
        <v>5.8803509240227495E-4</v>
      </c>
      <c r="AC35" s="12"/>
      <c r="AD35" s="12"/>
      <c r="AE35" s="12"/>
    </row>
    <row r="36" spans="1:31">
      <c r="A36">
        <v>199606</v>
      </c>
      <c r="B36" s="15">
        <v>-8.342401160681967E-3</v>
      </c>
      <c r="C36" s="15">
        <v>-6.9199587061251622E-3</v>
      </c>
      <c r="D36" s="15">
        <v>-7.8184110970994647E-3</v>
      </c>
      <c r="E36" s="15">
        <v>0</v>
      </c>
      <c r="F36">
        <v>199606</v>
      </c>
      <c r="G36">
        <v>-1.1399999999999999</v>
      </c>
      <c r="H36">
        <v>-3.64</v>
      </c>
      <c r="I36">
        <v>1.92</v>
      </c>
      <c r="J36">
        <v>0.4</v>
      </c>
      <c r="K36" s="15">
        <f t="shared" si="5"/>
        <v>-1.1399999999999999E-2</v>
      </c>
      <c r="L36" s="15">
        <f t="shared" si="5"/>
        <v>-3.6400000000000002E-2</v>
      </c>
      <c r="M36" s="15">
        <f t="shared" si="5"/>
        <v>1.9199999999999998E-2</v>
      </c>
      <c r="N36" s="15">
        <f t="shared" si="5"/>
        <v>4.0000000000000001E-3</v>
      </c>
      <c r="O36" s="16">
        <f t="shared" si="1"/>
        <v>-1.2342401160681967E-2</v>
      </c>
      <c r="P36" s="16">
        <f t="shared" si="2"/>
        <v>-1.0919958706125162E-2</v>
      </c>
      <c r="Q36" s="16">
        <f t="shared" si="3"/>
        <v>-1.1818411097099465E-2</v>
      </c>
      <c r="R36" s="16">
        <f t="shared" si="4"/>
        <v>-4.0000000000000001E-3</v>
      </c>
      <c r="S36" s="17">
        <f>[1]StylePortfolios!B20/100-$N36</f>
        <v>-4.5100000000000001E-2</v>
      </c>
      <c r="T36" s="17">
        <f>[1]StylePortfolios!C20/100-$N36</f>
        <v>-3.4500000000000003E-2</v>
      </c>
      <c r="U36" s="17">
        <f>[1]StylePortfolios!D20/100-$N36</f>
        <v>-1.1999999999999997E-3</v>
      </c>
      <c r="V36" s="17">
        <f>[1]StylePortfolios!U20/100-$N36</f>
        <v>-1.26E-2</v>
      </c>
      <c r="W36" s="17">
        <f>[1]StylePortfolios!V20/100-$N36</f>
        <v>-9.8999999999999991E-3</v>
      </c>
      <c r="X36" s="17">
        <f>[1]StylePortfolios!W20/100-$N36</f>
        <v>-8.199999999999999E-3</v>
      </c>
      <c r="Y36" s="18">
        <f t="shared" si="6"/>
        <v>3.0230233603766726E-3</v>
      </c>
      <c r="Z36" s="18">
        <f t="shared" si="7"/>
        <v>9.1386702373830696E-6</v>
      </c>
      <c r="AA36" s="19">
        <f t="shared" si="8"/>
        <v>2.7811729444517764E-4</v>
      </c>
      <c r="AC36" s="12"/>
      <c r="AD36" s="12"/>
      <c r="AE36" s="12"/>
    </row>
    <row r="37" spans="1:31">
      <c r="A37">
        <v>199607</v>
      </c>
      <c r="B37" s="15">
        <v>-1.609363569861022E-2</v>
      </c>
      <c r="C37" s="15">
        <v>-3.2033426183843972E-2</v>
      </c>
      <c r="D37" s="15">
        <v>-4.6517539400101726E-2</v>
      </c>
      <c r="E37" s="15">
        <v>-8.1290322580645502E-2</v>
      </c>
      <c r="F37">
        <v>199607</v>
      </c>
      <c r="G37">
        <v>-5.97</v>
      </c>
      <c r="H37">
        <v>-3.59</v>
      </c>
      <c r="I37">
        <v>4.38</v>
      </c>
      <c r="J37">
        <v>0.45</v>
      </c>
      <c r="K37" s="15">
        <f t="shared" si="5"/>
        <v>-5.9699999999999996E-2</v>
      </c>
      <c r="L37" s="15">
        <f t="shared" si="5"/>
        <v>-3.5900000000000001E-2</v>
      </c>
      <c r="M37" s="15">
        <f t="shared" si="5"/>
        <v>4.3799999999999999E-2</v>
      </c>
      <c r="N37" s="15">
        <f t="shared" si="5"/>
        <v>4.5000000000000005E-3</v>
      </c>
      <c r="O37" s="16">
        <f t="shared" si="1"/>
        <v>-2.0593635698610221E-2</v>
      </c>
      <c r="P37" s="16">
        <f t="shared" si="2"/>
        <v>-3.6533426183843976E-2</v>
      </c>
      <c r="Q37" s="16">
        <f t="shared" si="3"/>
        <v>-5.101753940010173E-2</v>
      </c>
      <c r="R37" s="16">
        <f t="shared" si="4"/>
        <v>-8.5790322580645506E-2</v>
      </c>
      <c r="S37" s="17">
        <f>[1]StylePortfolios!B21/100-$N37</f>
        <v>-0.10489999999999999</v>
      </c>
      <c r="T37" s="17">
        <f>[1]StylePortfolios!C21/100-$N37</f>
        <v>-8.2600000000000007E-2</v>
      </c>
      <c r="U37" s="17">
        <f>[1]StylePortfolios!D21/100-$N37</f>
        <v>-5.1600000000000007E-2</v>
      </c>
      <c r="V37" s="17">
        <f>[1]StylePortfolios!U21/100-$N37</f>
        <v>-9.8600000000000007E-2</v>
      </c>
      <c r="W37" s="17">
        <f>[1]StylePortfolios!V21/100-$N37</f>
        <v>-6.7199999999999996E-2</v>
      </c>
      <c r="X37" s="17">
        <f>[1]StylePortfolios!W21/100-$N37</f>
        <v>-4.4600000000000001E-2</v>
      </c>
      <c r="Y37" s="18">
        <f t="shared" si="6"/>
        <v>2.1469384038604461E-2</v>
      </c>
      <c r="Z37" s="18">
        <f t="shared" si="7"/>
        <v>4.60934450997084E-4</v>
      </c>
      <c r="AA37" s="19">
        <f t="shared" si="8"/>
        <v>6.214093516786845E-4</v>
      </c>
      <c r="AC37" s="12"/>
      <c r="AD37" s="12"/>
      <c r="AE37" s="12"/>
    </row>
    <row r="38" spans="1:31">
      <c r="A38">
        <v>199608</v>
      </c>
      <c r="B38" s="15">
        <v>4.3568773234200942E-2</v>
      </c>
      <c r="C38" s="15">
        <v>3.1654676258992875E-2</v>
      </c>
      <c r="D38" s="15">
        <v>3.8123167155425186E-2</v>
      </c>
      <c r="E38" s="15">
        <v>3.0410183875530405E-2</v>
      </c>
      <c r="F38">
        <v>199608</v>
      </c>
      <c r="G38">
        <v>2.77</v>
      </c>
      <c r="H38">
        <v>2.2999999999999998</v>
      </c>
      <c r="I38">
        <v>-0.56999999999999995</v>
      </c>
      <c r="J38">
        <v>0.41</v>
      </c>
      <c r="K38" s="15">
        <f t="shared" si="5"/>
        <v>2.7699999999999999E-2</v>
      </c>
      <c r="L38" s="15">
        <f t="shared" si="5"/>
        <v>2.3E-2</v>
      </c>
      <c r="M38" s="15">
        <f t="shared" si="5"/>
        <v>-5.6999999999999993E-3</v>
      </c>
      <c r="N38" s="15">
        <f t="shared" si="5"/>
        <v>4.0999999999999995E-3</v>
      </c>
      <c r="O38" s="16">
        <f t="shared" si="1"/>
        <v>3.9468773234200942E-2</v>
      </c>
      <c r="P38" s="16">
        <f t="shared" si="2"/>
        <v>2.7554676258992876E-2</v>
      </c>
      <c r="Q38" s="16">
        <f t="shared" si="3"/>
        <v>3.4023167155425187E-2</v>
      </c>
      <c r="R38" s="16">
        <f t="shared" si="4"/>
        <v>2.6310183875530406E-2</v>
      </c>
      <c r="S38" s="17">
        <f>[1]StylePortfolios!B22/100-$N38</f>
        <v>4.41E-2</v>
      </c>
      <c r="T38" s="17">
        <f>[1]StylePortfolios!C22/100-$N38</f>
        <v>5.7400000000000007E-2</v>
      </c>
      <c r="U38" s="17">
        <f>[1]StylePortfolios!D22/100-$N38</f>
        <v>2.07E-2</v>
      </c>
      <c r="V38" s="17">
        <f>[1]StylePortfolios!U22/100-$N38</f>
        <v>4.7199999999999999E-2</v>
      </c>
      <c r="W38" s="17">
        <f>[1]StylePortfolios!V22/100-$N38</f>
        <v>2.0400000000000001E-2</v>
      </c>
      <c r="X38" s="17">
        <f>[1]StylePortfolios!W22/100-$N38</f>
        <v>3.5400000000000001E-2</v>
      </c>
      <c r="Y38" s="18">
        <f t="shared" si="6"/>
        <v>-7.8275103884787797E-3</v>
      </c>
      <c r="Z38" s="18">
        <f t="shared" si="7"/>
        <v>6.1269918881743223E-5</v>
      </c>
      <c r="AA38" s="19">
        <f t="shared" si="8"/>
        <v>1.2344208170004152E-3</v>
      </c>
      <c r="AC38" s="12"/>
      <c r="AD38" s="12"/>
      <c r="AE38" s="12"/>
    </row>
    <row r="39" spans="1:31">
      <c r="A39">
        <v>199609</v>
      </c>
      <c r="B39" s="15">
        <v>5.9935783089546835E-2</v>
      </c>
      <c r="C39" s="15">
        <v>3.9710808926080921E-2</v>
      </c>
      <c r="D39" s="15">
        <v>4.1088854648176687E-2</v>
      </c>
      <c r="E39" s="15">
        <v>2.539464653397383E-2</v>
      </c>
      <c r="F39">
        <v>199609</v>
      </c>
      <c r="G39">
        <v>5.01</v>
      </c>
      <c r="H39">
        <v>-0.82</v>
      </c>
      <c r="I39">
        <v>-3.76</v>
      </c>
      <c r="J39">
        <v>0.44</v>
      </c>
      <c r="K39" s="15">
        <f t="shared" si="5"/>
        <v>5.0099999999999999E-2</v>
      </c>
      <c r="L39" s="15">
        <f t="shared" si="5"/>
        <v>-8.199999999999999E-3</v>
      </c>
      <c r="M39" s="15">
        <f t="shared" si="5"/>
        <v>-3.7599999999999995E-2</v>
      </c>
      <c r="N39" s="15">
        <f t="shared" si="5"/>
        <v>4.4000000000000003E-3</v>
      </c>
      <c r="O39" s="16">
        <f t="shared" si="1"/>
        <v>5.5535783089546834E-2</v>
      </c>
      <c r="P39" s="16">
        <f t="shared" si="2"/>
        <v>3.5310808926080919E-2</v>
      </c>
      <c r="Q39" s="16">
        <f t="shared" si="3"/>
        <v>3.6688854648176686E-2</v>
      </c>
      <c r="R39" s="16">
        <f t="shared" si="4"/>
        <v>2.0994646533973829E-2</v>
      </c>
      <c r="S39" s="17">
        <f>[1]StylePortfolios!B23/100-$N39</f>
        <v>2.9900000000000003E-2</v>
      </c>
      <c r="T39" s="17">
        <f>[1]StylePortfolios!C23/100-$N39</f>
        <v>4.02E-2</v>
      </c>
      <c r="U39" s="17">
        <f>[1]StylePortfolios!D23/100-$N39</f>
        <v>5.3299999999999993E-2</v>
      </c>
      <c r="V39" s="17">
        <f>[1]StylePortfolios!U23/100-$N39</f>
        <v>4.5600000000000002E-2</v>
      </c>
      <c r="W39" s="17">
        <f>[1]StylePortfolios!V23/100-$N39</f>
        <v>6.25E-2</v>
      </c>
      <c r="X39" s="17">
        <f>[1]StylePortfolios!W23/100-$N39</f>
        <v>0.04</v>
      </c>
      <c r="Y39" s="18">
        <f t="shared" si="6"/>
        <v>-9.6988758655136773E-3</v>
      </c>
      <c r="Z39" s="18">
        <f t="shared" si="7"/>
        <v>9.4068193054643677E-5</v>
      </c>
      <c r="AA39" s="19">
        <f t="shared" si="8"/>
        <v>2.6215767256454621E-3</v>
      </c>
      <c r="AC39" s="12"/>
      <c r="AD39" s="12"/>
      <c r="AE39" s="12"/>
    </row>
    <row r="40" spans="1:31">
      <c r="A40">
        <v>199610</v>
      </c>
      <c r="B40" s="15">
        <v>5.1935375294513531E-2</v>
      </c>
      <c r="C40" s="15">
        <v>1.5498652291105142E-2</v>
      </c>
      <c r="D40" s="15">
        <v>3.2067094227923088E-2</v>
      </c>
      <c r="E40" s="15">
        <v>-3.3467202141900243E-3</v>
      </c>
      <c r="F40">
        <v>199610</v>
      </c>
      <c r="G40">
        <v>0.87</v>
      </c>
      <c r="H40">
        <v>-4.1100000000000003</v>
      </c>
      <c r="I40">
        <v>4.82</v>
      </c>
      <c r="J40">
        <v>0.42</v>
      </c>
      <c r="K40" s="15">
        <f t="shared" si="5"/>
        <v>8.6999999999999994E-3</v>
      </c>
      <c r="L40" s="15">
        <f t="shared" si="5"/>
        <v>-4.1100000000000005E-2</v>
      </c>
      <c r="M40" s="15">
        <f t="shared" si="5"/>
        <v>4.82E-2</v>
      </c>
      <c r="N40" s="15">
        <f t="shared" si="5"/>
        <v>4.1999999999999997E-3</v>
      </c>
      <c r="O40" s="16">
        <f t="shared" si="1"/>
        <v>4.7735375294513528E-2</v>
      </c>
      <c r="P40" s="16">
        <f t="shared" si="2"/>
        <v>1.1298652291105143E-2</v>
      </c>
      <c r="Q40" s="16">
        <f t="shared" si="3"/>
        <v>2.7867094227923089E-2</v>
      </c>
      <c r="R40" s="16">
        <f t="shared" si="4"/>
        <v>-7.546720214190024E-3</v>
      </c>
      <c r="S40" s="17">
        <f>[1]StylePortfolios!B24/100-$N40</f>
        <v>-2.2599999999999999E-2</v>
      </c>
      <c r="T40" s="17">
        <f>[1]StylePortfolios!C24/100-$N40</f>
        <v>-1.6799999999999999E-2</v>
      </c>
      <c r="U40" s="17">
        <f>[1]StylePortfolios!D24/100-$N40</f>
        <v>1.6800000000000002E-2</v>
      </c>
      <c r="V40" s="17">
        <f>[1]StylePortfolios!U24/100-$N40</f>
        <v>-3.7100000000000001E-2</v>
      </c>
      <c r="W40" s="17">
        <f>[1]StylePortfolios!V24/100-$N40</f>
        <v>-2.3E-3</v>
      </c>
      <c r="X40" s="17">
        <f>[1]StylePortfolios!W24/100-$N40</f>
        <v>2.7200000000000005E-2</v>
      </c>
      <c r="Y40" s="18">
        <f t="shared" si="6"/>
        <v>-3.8927585123342892E-4</v>
      </c>
      <c r="Z40" s="18">
        <f t="shared" si="7"/>
        <v>1.5153568835351068E-7</v>
      </c>
      <c r="AA40" s="19">
        <f t="shared" si="8"/>
        <v>1.8836404990879359E-3</v>
      </c>
      <c r="AC40" s="12"/>
      <c r="AD40" s="12"/>
      <c r="AE40" s="12"/>
    </row>
    <row r="41" spans="1:31">
      <c r="A41">
        <v>199611</v>
      </c>
      <c r="B41" s="15">
        <v>0.10313901345291487</v>
      </c>
      <c r="C41" s="15">
        <v>4.1804910418049124E-2</v>
      </c>
      <c r="D41" s="15">
        <v>5.8078393881453083E-2</v>
      </c>
      <c r="E41" s="15">
        <v>5.5809267965078124E-2</v>
      </c>
      <c r="F41">
        <v>199611</v>
      </c>
      <c r="G41">
        <v>6.25</v>
      </c>
      <c r="H41">
        <v>-3.6</v>
      </c>
      <c r="I41">
        <v>0.16</v>
      </c>
      <c r="J41">
        <v>0.41</v>
      </c>
      <c r="K41" s="15">
        <f t="shared" si="5"/>
        <v>6.25E-2</v>
      </c>
      <c r="L41" s="15">
        <f t="shared" si="5"/>
        <v>-3.6000000000000004E-2</v>
      </c>
      <c r="M41" s="15">
        <f t="shared" si="5"/>
        <v>1.6000000000000001E-3</v>
      </c>
      <c r="N41" s="15">
        <f t="shared" si="5"/>
        <v>4.0999999999999995E-3</v>
      </c>
      <c r="O41" s="16">
        <f t="shared" si="1"/>
        <v>9.9039013452914881E-2</v>
      </c>
      <c r="P41" s="16">
        <f t="shared" si="2"/>
        <v>3.7704910418049124E-2</v>
      </c>
      <c r="Q41" s="16">
        <f t="shared" si="3"/>
        <v>5.3978393881453084E-2</v>
      </c>
      <c r="R41" s="16">
        <f t="shared" si="4"/>
        <v>5.1709267965078125E-2</v>
      </c>
      <c r="S41" s="17">
        <f>[1]StylePortfolios!B25/100-$N41</f>
        <v>2.24E-2</v>
      </c>
      <c r="T41" s="17">
        <f>[1]StylePortfolios!C25/100-$N41</f>
        <v>4.0800000000000003E-2</v>
      </c>
      <c r="U41" s="17">
        <f>[1]StylePortfolios!D25/100-$N41</f>
        <v>7.0899999999999991E-2</v>
      </c>
      <c r="V41" s="17">
        <f>[1]StylePortfolios!U25/100-$N41</f>
        <v>1.26E-2</v>
      </c>
      <c r="W41" s="17">
        <f>[1]StylePortfolios!V25/100-$N41</f>
        <v>6.4200000000000007E-2</v>
      </c>
      <c r="X41" s="17">
        <f>[1]StylePortfolios!W25/100-$N41</f>
        <v>7.1200000000000013E-2</v>
      </c>
      <c r="Y41" s="18">
        <f t="shared" si="6"/>
        <v>-2.5402286508074474E-2</v>
      </c>
      <c r="Z41" s="18">
        <f t="shared" si="7"/>
        <v>6.452761598383025E-4</v>
      </c>
      <c r="AA41" s="19">
        <f t="shared" si="8"/>
        <v>8.9689547374044928E-3</v>
      </c>
      <c r="AC41" s="12"/>
      <c r="AD41" s="12"/>
      <c r="AE41" s="12"/>
    </row>
    <row r="42" spans="1:31">
      <c r="A42">
        <v>199612</v>
      </c>
      <c r="B42" s="15">
        <v>-1.3269454123112423E-2</v>
      </c>
      <c r="C42" s="15">
        <v>-8.1337579617590805E-5</v>
      </c>
      <c r="D42" s="15">
        <v>-6.5507115428052876E-3</v>
      </c>
      <c r="E42" s="15">
        <v>5.1245085190041451E-3</v>
      </c>
      <c r="F42">
        <v>199612</v>
      </c>
      <c r="G42">
        <v>-1.7</v>
      </c>
      <c r="H42">
        <v>3.08</v>
      </c>
      <c r="I42">
        <v>0.99</v>
      </c>
      <c r="J42">
        <v>0.46</v>
      </c>
      <c r="K42" s="15">
        <f t="shared" si="5"/>
        <v>-1.7000000000000001E-2</v>
      </c>
      <c r="L42" s="15">
        <f t="shared" si="5"/>
        <v>3.0800000000000001E-2</v>
      </c>
      <c r="M42" s="15">
        <f t="shared" si="5"/>
        <v>9.8999999999999991E-3</v>
      </c>
      <c r="N42" s="15">
        <f t="shared" si="5"/>
        <v>4.5999999999999999E-3</v>
      </c>
      <c r="O42" s="16">
        <f t="shared" si="1"/>
        <v>-1.7869454123112423E-2</v>
      </c>
      <c r="P42" s="16">
        <f t="shared" si="2"/>
        <v>-4.6813375796175907E-3</v>
      </c>
      <c r="Q42" s="16">
        <f t="shared" si="3"/>
        <v>-1.1150711542805287E-2</v>
      </c>
      <c r="R42" s="16">
        <f t="shared" si="4"/>
        <v>5.2450851900414514E-4</v>
      </c>
      <c r="S42" s="17">
        <f>[1]StylePortfolios!B26/100-$N42</f>
        <v>1.38E-2</v>
      </c>
      <c r="T42" s="17">
        <f>[1]StylePortfolios!C26/100-$N42</f>
        <v>4.0999999999999995E-3</v>
      </c>
      <c r="U42" s="17">
        <f>[1]StylePortfolios!D26/100-$N42</f>
        <v>-2.29E-2</v>
      </c>
      <c r="V42" s="17">
        <f>[1]StylePortfolios!U26/100-$N42</f>
        <v>1.2500000000000001E-2</v>
      </c>
      <c r="W42" s="17">
        <f>[1]StylePortfolios!V26/100-$N42</f>
        <v>-0.02</v>
      </c>
      <c r="X42" s="17">
        <f>[1]StylePortfolios!W26/100-$N42</f>
        <v>-1.4199999999999999E-2</v>
      </c>
      <c r="Y42" s="18">
        <f t="shared" si="6"/>
        <v>7.1006979107463147E-3</v>
      </c>
      <c r="Z42" s="18">
        <f t="shared" si="7"/>
        <v>5.0419910819677079E-5</v>
      </c>
      <c r="AA42" s="19">
        <f t="shared" si="8"/>
        <v>4.9301326485546996E-4</v>
      </c>
      <c r="AC42" s="12"/>
      <c r="AD42" s="12"/>
      <c r="AE42" s="12"/>
    </row>
    <row r="43" spans="1:31">
      <c r="A43">
        <v>199701</v>
      </c>
      <c r="B43" s="15">
        <v>8.3055471354955834E-2</v>
      </c>
      <c r="C43" s="15">
        <v>3.3220338983050768E-2</v>
      </c>
      <c r="D43" s="15">
        <v>3.8908659549228952E-2</v>
      </c>
      <c r="E43" s="15">
        <v>3.7908496732026231E-2</v>
      </c>
      <c r="F43">
        <v>199701</v>
      </c>
      <c r="G43">
        <v>4.99</v>
      </c>
      <c r="H43">
        <v>-1.52</v>
      </c>
      <c r="I43">
        <v>-2.33</v>
      </c>
      <c r="J43">
        <v>0.45</v>
      </c>
      <c r="K43" s="15">
        <f t="shared" si="5"/>
        <v>4.99E-2</v>
      </c>
      <c r="L43" s="15">
        <f t="shared" si="5"/>
        <v>-1.52E-2</v>
      </c>
      <c r="M43" s="15">
        <f t="shared" si="5"/>
        <v>-2.3300000000000001E-2</v>
      </c>
      <c r="N43" s="15">
        <f t="shared" si="5"/>
        <v>4.5000000000000005E-3</v>
      </c>
      <c r="O43" s="16">
        <f t="shared" si="1"/>
        <v>7.855547135495583E-2</v>
      </c>
      <c r="P43" s="16">
        <f t="shared" si="2"/>
        <v>2.8720338983050767E-2</v>
      </c>
      <c r="Q43" s="16">
        <f t="shared" si="3"/>
        <v>3.4408659549228948E-2</v>
      </c>
      <c r="R43" s="16">
        <f t="shared" si="4"/>
        <v>3.3408496732026227E-2</v>
      </c>
      <c r="S43" s="17">
        <f>[1]StylePortfolios!B27/100-$N43</f>
        <v>3.8499999999999993E-2</v>
      </c>
      <c r="T43" s="17">
        <f>[1]StylePortfolios!C27/100-$N43</f>
        <v>2.0599999999999997E-2</v>
      </c>
      <c r="U43" s="17">
        <f>[1]StylePortfolios!D27/100-$N43</f>
        <v>5.6499999999999995E-2</v>
      </c>
      <c r="V43" s="17">
        <f>[1]StylePortfolios!U27/100-$N43</f>
        <v>2.4400000000000002E-2</v>
      </c>
      <c r="W43" s="17">
        <f>[1]StylePortfolios!V27/100-$N43</f>
        <v>5.9899999999999995E-2</v>
      </c>
      <c r="X43" s="17">
        <f>[1]StylePortfolios!W27/100-$N43</f>
        <v>4.4799999999999993E-2</v>
      </c>
      <c r="Y43" s="18">
        <f t="shared" si="6"/>
        <v>-1.5894096395909944E-2</v>
      </c>
      <c r="Z43" s="18">
        <f t="shared" si="7"/>
        <v>2.5262230024247745E-4</v>
      </c>
      <c r="AA43" s="19">
        <f t="shared" si="8"/>
        <v>5.5087603233579642E-3</v>
      </c>
      <c r="AC43" s="12"/>
      <c r="AD43" s="12"/>
      <c r="AE43" s="12"/>
    </row>
    <row r="44" spans="1:31">
      <c r="A44">
        <v>199702</v>
      </c>
      <c r="B44" s="15">
        <v>9.5158130422614562E-3</v>
      </c>
      <c r="C44" s="15">
        <v>-2.0997375328083989E-2</v>
      </c>
      <c r="D44" s="15">
        <v>-2.6033340945421535E-2</v>
      </c>
      <c r="E44" s="15">
        <v>0</v>
      </c>
      <c r="F44">
        <v>199702</v>
      </c>
      <c r="G44">
        <v>-0.49</v>
      </c>
      <c r="H44">
        <v>-2.61</v>
      </c>
      <c r="I44">
        <v>4.6900000000000004</v>
      </c>
      <c r="J44">
        <v>0.39</v>
      </c>
      <c r="K44" s="15">
        <f t="shared" si="5"/>
        <v>-4.8999999999999998E-3</v>
      </c>
      <c r="L44" s="15">
        <f t="shared" si="5"/>
        <v>-2.6099999999999998E-2</v>
      </c>
      <c r="M44" s="15">
        <f t="shared" si="5"/>
        <v>4.6900000000000004E-2</v>
      </c>
      <c r="N44" s="15">
        <f t="shared" si="5"/>
        <v>3.9000000000000003E-3</v>
      </c>
      <c r="O44" s="16">
        <f t="shared" si="1"/>
        <v>5.6158130422614555E-3</v>
      </c>
      <c r="P44" s="16">
        <f t="shared" si="2"/>
        <v>-2.489737532808399E-2</v>
      </c>
      <c r="Q44" s="16">
        <f t="shared" si="3"/>
        <v>-2.9933340945421535E-2</v>
      </c>
      <c r="R44" s="16">
        <f t="shared" si="4"/>
        <v>-3.9000000000000003E-3</v>
      </c>
      <c r="S44" s="17">
        <f>[1]StylePortfolios!B28/100-$N44</f>
        <v>-3.2099999999999997E-2</v>
      </c>
      <c r="T44" s="17">
        <f>[1]StylePortfolios!C28/100-$N44</f>
        <v>-2.0199999999999999E-2</v>
      </c>
      <c r="U44" s="17">
        <f>[1]StylePortfolios!D28/100-$N44</f>
        <v>1.2999999999999995E-3</v>
      </c>
      <c r="V44" s="17">
        <f>[1]StylePortfolios!U28/100-$N44</f>
        <v>2.6000000000000003E-3</v>
      </c>
      <c r="W44" s="17">
        <f>[1]StylePortfolios!V28/100-$N44</f>
        <v>-8.4000000000000012E-3</v>
      </c>
      <c r="X44" s="17">
        <f>[1]StylePortfolios!W28/100-$N44</f>
        <v>-3.0000000000000035E-4</v>
      </c>
      <c r="Y44" s="18">
        <f t="shared" si="6"/>
        <v>-1.8465009091711622E-2</v>
      </c>
      <c r="Z44" s="18">
        <f t="shared" si="7"/>
        <v>3.4095656075699288E-4</v>
      </c>
      <c r="AA44" s="19">
        <f t="shared" si="8"/>
        <v>1.6418966391428918E-6</v>
      </c>
      <c r="AC44" s="12"/>
      <c r="AD44" s="12"/>
      <c r="AE44" s="12"/>
    </row>
    <row r="45" spans="1:31">
      <c r="A45">
        <v>199703</v>
      </c>
      <c r="B45" s="15">
        <v>-5.4338785694483027E-2</v>
      </c>
      <c r="C45" s="15">
        <v>-2.6846313672922228E-2</v>
      </c>
      <c r="D45" s="15">
        <v>-2.5989508822126806E-2</v>
      </c>
      <c r="E45" s="15">
        <v>-1.0075566750629705E-2</v>
      </c>
      <c r="F45">
        <v>199703</v>
      </c>
      <c r="G45">
        <v>-5.03</v>
      </c>
      <c r="H45">
        <v>-0.32</v>
      </c>
      <c r="I45">
        <v>3.86</v>
      </c>
      <c r="J45">
        <v>0.43</v>
      </c>
      <c r="K45" s="15">
        <f t="shared" si="5"/>
        <v>-5.0300000000000004E-2</v>
      </c>
      <c r="L45" s="15">
        <f t="shared" si="5"/>
        <v>-3.2000000000000002E-3</v>
      </c>
      <c r="M45" s="15">
        <f t="shared" si="5"/>
        <v>3.8599999999999995E-2</v>
      </c>
      <c r="N45" s="15">
        <f t="shared" si="5"/>
        <v>4.3E-3</v>
      </c>
      <c r="O45" s="16">
        <f t="shared" si="1"/>
        <v>-5.8638785694483025E-2</v>
      </c>
      <c r="P45" s="16">
        <f t="shared" si="2"/>
        <v>-3.1146313672922227E-2</v>
      </c>
      <c r="Q45" s="16">
        <f t="shared" si="3"/>
        <v>-3.0289508822126804E-2</v>
      </c>
      <c r="R45" s="16">
        <f t="shared" si="4"/>
        <v>-1.4375566750629705E-2</v>
      </c>
      <c r="S45" s="17">
        <f>[1]StylePortfolios!B29/100-$N45</f>
        <v>-5.7200000000000001E-2</v>
      </c>
      <c r="T45" s="17">
        <f>[1]StylePortfolios!C29/100-$N45</f>
        <v>-5.2600000000000001E-2</v>
      </c>
      <c r="U45" s="17">
        <f>[1]StylePortfolios!D29/100-$N45</f>
        <v>-4.87E-2</v>
      </c>
      <c r="V45" s="17">
        <f>[1]StylePortfolios!U29/100-$N45</f>
        <v>-7.0099999999999996E-2</v>
      </c>
      <c r="W45" s="17">
        <f>[1]StylePortfolios!V29/100-$N45</f>
        <v>-6.1399999999999996E-2</v>
      </c>
      <c r="X45" s="17">
        <f>[1]StylePortfolios!W29/100-$N45</f>
        <v>-3.1100000000000003E-2</v>
      </c>
      <c r="Y45" s="18">
        <f t="shared" si="6"/>
        <v>1.1408420675570907E-2</v>
      </c>
      <c r="Z45" s="18">
        <f t="shared" si="7"/>
        <v>1.3015206231079376E-4</v>
      </c>
      <c r="AA45" s="19">
        <f t="shared" si="8"/>
        <v>3.9656281487880085E-3</v>
      </c>
      <c r="AC45" s="12"/>
      <c r="AD45" s="12"/>
      <c r="AE45" s="12"/>
    </row>
    <row r="46" spans="1:31">
      <c r="A46">
        <v>199704</v>
      </c>
      <c r="B46" s="15">
        <v>6.9774259747874545E-2</v>
      </c>
      <c r="C46" s="15">
        <v>1.1072664359861539E-2</v>
      </c>
      <c r="D46" s="15">
        <v>2.252141982864142E-2</v>
      </c>
      <c r="E46" s="15">
        <v>1.2722646310432628E-2</v>
      </c>
      <c r="F46">
        <v>199704</v>
      </c>
      <c r="G46">
        <v>4.04</v>
      </c>
      <c r="H46">
        <v>-5.19</v>
      </c>
      <c r="I46">
        <v>-1.02</v>
      </c>
      <c r="J46">
        <v>0.43</v>
      </c>
      <c r="K46" s="15">
        <f t="shared" si="5"/>
        <v>4.0399999999999998E-2</v>
      </c>
      <c r="L46" s="15">
        <f t="shared" si="5"/>
        <v>-5.1900000000000002E-2</v>
      </c>
      <c r="M46" s="15">
        <f t="shared" si="5"/>
        <v>-1.0200000000000001E-2</v>
      </c>
      <c r="N46" s="15">
        <f t="shared" si="5"/>
        <v>4.3E-3</v>
      </c>
      <c r="O46" s="16">
        <f t="shared" si="1"/>
        <v>6.5474259747874547E-2</v>
      </c>
      <c r="P46" s="16">
        <f t="shared" si="2"/>
        <v>6.7726643598615393E-3</v>
      </c>
      <c r="Q46" s="16">
        <f t="shared" si="3"/>
        <v>1.8221419828641422E-2</v>
      </c>
      <c r="R46" s="16">
        <f t="shared" si="4"/>
        <v>8.4226463104326282E-3</v>
      </c>
      <c r="S46" s="17">
        <f>[1]StylePortfolios!B30/100-$N46</f>
        <v>-3.0600000000000002E-2</v>
      </c>
      <c r="T46" s="17">
        <f>[1]StylePortfolios!C30/100-$N46</f>
        <v>1.09E-2</v>
      </c>
      <c r="U46" s="17">
        <f>[1]StylePortfolios!D30/100-$N46</f>
        <v>5.21E-2</v>
      </c>
      <c r="V46" s="17">
        <f>[1]StylePortfolios!U30/100-$N46</f>
        <v>1.06E-2</v>
      </c>
      <c r="W46" s="17">
        <f>[1]StylePortfolios!V30/100-$N46</f>
        <v>5.62E-2</v>
      </c>
      <c r="X46" s="17">
        <f>[1]StylePortfolios!W30/100-$N46</f>
        <v>3.6400000000000002E-2</v>
      </c>
      <c r="Y46" s="18">
        <f t="shared" si="6"/>
        <v>-2.7937241545734653E-2</v>
      </c>
      <c r="Z46" s="18">
        <f t="shared" si="7"/>
        <v>7.8048946518472233E-4</v>
      </c>
      <c r="AA46" s="19">
        <f t="shared" si="8"/>
        <v>3.7380765933345923E-3</v>
      </c>
      <c r="AC46" s="12"/>
      <c r="AD46" s="12"/>
      <c r="AE46" s="12"/>
    </row>
    <row r="47" spans="1:31">
      <c r="A47">
        <v>199705</v>
      </c>
      <c r="B47" s="15">
        <v>6.3716086599068245E-2</v>
      </c>
      <c r="C47" s="15">
        <v>5.9734565366187597E-2</v>
      </c>
      <c r="D47" s="15">
        <v>6.0090974383528728E-2</v>
      </c>
      <c r="E47" s="15">
        <v>5.7788944723618174E-2</v>
      </c>
      <c r="F47">
        <v>199705</v>
      </c>
      <c r="G47">
        <v>6.74</v>
      </c>
      <c r="H47">
        <v>4.83</v>
      </c>
      <c r="I47">
        <v>-4.38</v>
      </c>
      <c r="J47">
        <v>0.49</v>
      </c>
      <c r="K47" s="15">
        <f t="shared" si="5"/>
        <v>6.7400000000000002E-2</v>
      </c>
      <c r="L47" s="15">
        <f t="shared" si="5"/>
        <v>4.8300000000000003E-2</v>
      </c>
      <c r="M47" s="15">
        <f t="shared" si="5"/>
        <v>-4.3799999999999999E-2</v>
      </c>
      <c r="N47" s="15">
        <f t="shared" si="5"/>
        <v>4.8999999999999998E-3</v>
      </c>
      <c r="O47" s="16">
        <f t="shared" si="1"/>
        <v>5.8816086599068243E-2</v>
      </c>
      <c r="P47" s="16">
        <f t="shared" si="2"/>
        <v>5.4834565366187596E-2</v>
      </c>
      <c r="Q47" s="16">
        <f t="shared" si="3"/>
        <v>5.5190974383528726E-2</v>
      </c>
      <c r="R47" s="16">
        <f t="shared" si="4"/>
        <v>5.2888944723618173E-2</v>
      </c>
      <c r="S47" s="17">
        <f>[1]StylePortfolios!B31/100-$N47</f>
        <v>0.10490000000000001</v>
      </c>
      <c r="T47" s="17">
        <f>[1]StylePortfolios!C31/100-$N47</f>
        <v>9.7200000000000009E-2</v>
      </c>
      <c r="U47" s="17">
        <f>[1]StylePortfolios!D31/100-$N47</f>
        <v>5.8499999999999996E-2</v>
      </c>
      <c r="V47" s="17">
        <f>[1]StylePortfolios!U31/100-$N47</f>
        <v>0.11459999999999999</v>
      </c>
      <c r="W47" s="17">
        <f>[1]StylePortfolios!V31/100-$N47</f>
        <v>7.0400000000000004E-2</v>
      </c>
      <c r="X47" s="17">
        <f>[1]StylePortfolios!W31/100-$N47</f>
        <v>5.779999999999999E-2</v>
      </c>
      <c r="Y47" s="18">
        <f t="shared" si="6"/>
        <v>-1.3648951640467089E-2</v>
      </c>
      <c r="Z47" s="18">
        <f t="shared" si="7"/>
        <v>1.8629388088380923E-4</v>
      </c>
      <c r="AA47" s="19">
        <f t="shared" si="8"/>
        <v>2.9682489558179766E-3</v>
      </c>
      <c r="AC47" s="12"/>
      <c r="AD47" s="12"/>
      <c r="AE47" s="12"/>
    </row>
    <row r="48" spans="1:31">
      <c r="A48">
        <v>199706</v>
      </c>
      <c r="B48" s="15">
        <v>3.7297861241523123E-2</v>
      </c>
      <c r="C48" s="15">
        <v>2.6349999999999651E-2</v>
      </c>
      <c r="D48" s="15">
        <v>4.1327913279132655E-2</v>
      </c>
      <c r="E48" s="15">
        <v>4.572446555819476E-2</v>
      </c>
      <c r="F48">
        <v>199706</v>
      </c>
      <c r="G48">
        <v>4.0999999999999996</v>
      </c>
      <c r="H48">
        <v>1.5</v>
      </c>
      <c r="I48">
        <v>0.72</v>
      </c>
      <c r="J48">
        <v>0.37</v>
      </c>
      <c r="K48" s="15">
        <f t="shared" si="5"/>
        <v>4.0999999999999995E-2</v>
      </c>
      <c r="L48" s="15">
        <f t="shared" si="5"/>
        <v>1.4999999999999999E-2</v>
      </c>
      <c r="M48" s="15">
        <f t="shared" si="5"/>
        <v>7.1999999999999998E-3</v>
      </c>
      <c r="N48" s="15">
        <f t="shared" si="5"/>
        <v>3.7000000000000002E-3</v>
      </c>
      <c r="O48" s="16">
        <f t="shared" si="1"/>
        <v>3.3597861241523121E-2</v>
      </c>
      <c r="P48" s="16">
        <f t="shared" si="2"/>
        <v>2.264999999999965E-2</v>
      </c>
      <c r="Q48" s="16">
        <f t="shared" si="3"/>
        <v>3.7627913279132653E-2</v>
      </c>
      <c r="R48" s="16">
        <f t="shared" si="4"/>
        <v>4.2024465558194758E-2</v>
      </c>
      <c r="S48" s="17">
        <f>[1]StylePortfolios!B32/100-$N48</f>
        <v>5.3499999999999999E-2</v>
      </c>
      <c r="T48" s="17">
        <f>[1]StylePortfolios!C32/100-$N48</f>
        <v>4.0800000000000003E-2</v>
      </c>
      <c r="U48" s="17">
        <f>[1]StylePortfolios!D32/100-$N48</f>
        <v>3.9199999999999999E-2</v>
      </c>
      <c r="V48" s="17">
        <f>[1]StylePortfolios!U32/100-$N48</f>
        <v>2.5000000000000001E-2</v>
      </c>
      <c r="W48" s="17">
        <f>[1]StylePortfolios!V32/100-$N48</f>
        <v>3.7699999999999997E-2</v>
      </c>
      <c r="X48" s="17">
        <f>[1]StylePortfolios!W32/100-$N48</f>
        <v>4.3999999999999991E-2</v>
      </c>
      <c r="Y48" s="18">
        <f t="shared" si="6"/>
        <v>-1.9754032991170463E-2</v>
      </c>
      <c r="Z48" s="18">
        <f t="shared" si="7"/>
        <v>3.9022181941625106E-4</v>
      </c>
      <c r="AA48" s="19">
        <f t="shared" si="8"/>
        <v>8.5634736065581655E-4</v>
      </c>
      <c r="AC48" s="12"/>
      <c r="AD48" s="12"/>
      <c r="AE48" s="12"/>
    </row>
    <row r="49" spans="1:31">
      <c r="A49">
        <v>199707</v>
      </c>
      <c r="B49" s="15">
        <v>0.13427206437012806</v>
      </c>
      <c r="C49" s="15">
        <v>5.9602649006622599E-2</v>
      </c>
      <c r="D49" s="15">
        <v>8.4797224029494744E-2</v>
      </c>
      <c r="E49" s="15">
        <v>4.5292447473027186E-2</v>
      </c>
      <c r="F49">
        <v>199707</v>
      </c>
      <c r="G49">
        <v>7.33</v>
      </c>
      <c r="H49">
        <v>-2.52</v>
      </c>
      <c r="I49">
        <v>-0.13</v>
      </c>
      <c r="J49">
        <v>0.43</v>
      </c>
      <c r="K49" s="15">
        <f t="shared" si="5"/>
        <v>7.3300000000000004E-2</v>
      </c>
      <c r="L49" s="15">
        <f t="shared" si="5"/>
        <v>-2.52E-2</v>
      </c>
      <c r="M49" s="15">
        <f t="shared" si="5"/>
        <v>-1.2999999999999999E-3</v>
      </c>
      <c r="N49" s="15">
        <f t="shared" si="5"/>
        <v>4.3E-3</v>
      </c>
      <c r="O49" s="16">
        <f t="shared" si="1"/>
        <v>0.12997206437012807</v>
      </c>
      <c r="P49" s="16">
        <f t="shared" si="2"/>
        <v>5.5302649006622601E-2</v>
      </c>
      <c r="Q49" s="16">
        <f t="shared" si="3"/>
        <v>8.0497224029494746E-2</v>
      </c>
      <c r="R49" s="16">
        <f t="shared" si="4"/>
        <v>4.0992447473027188E-2</v>
      </c>
      <c r="S49" s="17">
        <f>[1]StylePortfolios!B33/100-$N49</f>
        <v>4.24E-2</v>
      </c>
      <c r="T49" s="17">
        <f>[1]StylePortfolios!C33/100-$N49</f>
        <v>5.8100000000000006E-2</v>
      </c>
      <c r="U49" s="17">
        <f>[1]StylePortfolios!D33/100-$N49</f>
        <v>7.7800000000000008E-2</v>
      </c>
      <c r="V49" s="17">
        <f>[1]StylePortfolios!U33/100-$N49</f>
        <v>3.0499999999999999E-2</v>
      </c>
      <c r="W49" s="17">
        <f>[1]StylePortfolios!V33/100-$N49</f>
        <v>7.1099999999999997E-2</v>
      </c>
      <c r="X49" s="17">
        <f>[1]StylePortfolios!W33/100-$N49</f>
        <v>8.0400000000000013E-2</v>
      </c>
      <c r="Y49" s="18">
        <f t="shared" si="6"/>
        <v>-1.8075270711382221E-2</v>
      </c>
      <c r="Z49" s="18">
        <f t="shared" si="7"/>
        <v>3.2671541128975198E-4</v>
      </c>
      <c r="AA49" s="19">
        <f t="shared" si="8"/>
        <v>1.5784810673406896E-2</v>
      </c>
      <c r="AC49" s="12"/>
      <c r="AD49" s="12"/>
      <c r="AE49" s="12"/>
    </row>
    <row r="50" spans="1:31">
      <c r="A50">
        <v>199708</v>
      </c>
      <c r="B50" s="15">
        <v>-2.8818443804034533E-2</v>
      </c>
      <c r="C50" s="15">
        <v>-1.000000000000012E-2</v>
      </c>
      <c r="D50" s="15">
        <v>-3.2786885245901676E-2</v>
      </c>
      <c r="E50" s="15">
        <v>-4.8739495798319266E-2</v>
      </c>
      <c r="F50">
        <v>199708</v>
      </c>
      <c r="G50">
        <v>-4.1500000000000004</v>
      </c>
      <c r="H50">
        <v>7.34</v>
      </c>
      <c r="I50">
        <v>1.37</v>
      </c>
      <c r="J50">
        <v>0.41</v>
      </c>
      <c r="K50" s="15">
        <f t="shared" si="5"/>
        <v>-4.1500000000000002E-2</v>
      </c>
      <c r="L50" s="15">
        <f t="shared" si="5"/>
        <v>7.3399999999999993E-2</v>
      </c>
      <c r="M50" s="15">
        <f t="shared" si="5"/>
        <v>1.37E-2</v>
      </c>
      <c r="N50" s="15">
        <f t="shared" si="5"/>
        <v>4.0999999999999995E-3</v>
      </c>
      <c r="O50" s="16">
        <f t="shared" si="1"/>
        <v>-3.2918443804034532E-2</v>
      </c>
      <c r="P50" s="16">
        <f t="shared" si="2"/>
        <v>-1.4100000000000119E-2</v>
      </c>
      <c r="Q50" s="16">
        <f t="shared" si="3"/>
        <v>-3.6886885245901675E-2</v>
      </c>
      <c r="R50" s="16">
        <f t="shared" si="4"/>
        <v>-5.2839495798319265E-2</v>
      </c>
      <c r="S50" s="17">
        <f>[1]StylePortfolios!B34/100-$N50</f>
        <v>3.73E-2</v>
      </c>
      <c r="T50" s="17">
        <f>[1]StylePortfolios!C34/100-$N50</f>
        <v>1.01E-2</v>
      </c>
      <c r="U50" s="17">
        <f>[1]StylePortfolios!D34/100-$N50</f>
        <v>-5.5E-2</v>
      </c>
      <c r="V50" s="17">
        <f>[1]StylePortfolios!U34/100-$N50</f>
        <v>7.000000000000001E-4</v>
      </c>
      <c r="W50" s="17">
        <f>[1]StylePortfolios!V34/100-$N50</f>
        <v>-5.5E-2</v>
      </c>
      <c r="X50" s="17">
        <f>[1]StylePortfolios!W34/100-$N50</f>
        <v>-3.2299999999999995E-2</v>
      </c>
      <c r="Y50" s="18">
        <f t="shared" si="6"/>
        <v>1.4623813435608653E-2</v>
      </c>
      <c r="Z50" s="18">
        <f t="shared" si="7"/>
        <v>2.1385591939948815E-4</v>
      </c>
      <c r="AA50" s="19">
        <f t="shared" si="8"/>
        <v>1.3877779399828342E-3</v>
      </c>
      <c r="AC50" s="12"/>
      <c r="AD50" s="12"/>
      <c r="AE50" s="12"/>
    </row>
    <row r="51" spans="1:31">
      <c r="A51">
        <v>199709</v>
      </c>
      <c r="B51" s="15">
        <v>5.7521113900935728E-2</v>
      </c>
      <c r="C51" s="15">
        <v>4.6051325757575867E-2</v>
      </c>
      <c r="D51" s="15">
        <v>6.6763125258371137E-2</v>
      </c>
      <c r="E51" s="15">
        <v>6.0070671378091856E-2</v>
      </c>
      <c r="F51">
        <v>199709</v>
      </c>
      <c r="G51">
        <v>5.35</v>
      </c>
      <c r="H51">
        <v>2.68</v>
      </c>
      <c r="I51">
        <v>-0.25</v>
      </c>
      <c r="J51">
        <v>0.44</v>
      </c>
      <c r="K51" s="15">
        <f t="shared" si="5"/>
        <v>5.3499999999999999E-2</v>
      </c>
      <c r="L51" s="15">
        <f t="shared" si="5"/>
        <v>2.6800000000000001E-2</v>
      </c>
      <c r="M51" s="15">
        <f t="shared" si="5"/>
        <v>-2.5000000000000001E-3</v>
      </c>
      <c r="N51" s="15">
        <f t="shared" si="5"/>
        <v>4.4000000000000003E-3</v>
      </c>
      <c r="O51" s="16">
        <f t="shared" ref="O51:O82" si="9">B51-$N51</f>
        <v>5.3121113900935726E-2</v>
      </c>
      <c r="P51" s="16">
        <f t="shared" ref="P51:P82" si="10">C51-$N51</f>
        <v>4.1651325757575866E-2</v>
      </c>
      <c r="Q51" s="16">
        <f t="shared" ref="Q51:Q82" si="11">D51-$N51</f>
        <v>6.2363125258371135E-2</v>
      </c>
      <c r="R51" s="16">
        <f t="shared" ref="R51:R82" si="12">E51-$N51</f>
        <v>5.5670671378091854E-2</v>
      </c>
      <c r="S51" s="17">
        <f>[1]StylePortfolios!B35/100-$N51</f>
        <v>8.72E-2</v>
      </c>
      <c r="T51" s="17">
        <f>[1]StylePortfolios!C35/100-$N51</f>
        <v>6.5100000000000005E-2</v>
      </c>
      <c r="U51" s="17">
        <f>[1]StylePortfolios!D35/100-$N51</f>
        <v>4.9099999999999998E-2</v>
      </c>
      <c r="V51" s="17">
        <f>[1]StylePortfolios!U35/100-$N51</f>
        <v>4.0899999999999999E-2</v>
      </c>
      <c r="W51" s="17">
        <f>[1]StylePortfolios!V35/100-$N51</f>
        <v>4.9200000000000001E-2</v>
      </c>
      <c r="X51" s="17">
        <f>[1]StylePortfolios!W35/100-$N51</f>
        <v>5.79E-2</v>
      </c>
      <c r="Y51" s="18">
        <f t="shared" si="6"/>
        <v>-1.6397785818929311E-2</v>
      </c>
      <c r="Z51" s="18">
        <f t="shared" si="7"/>
        <v>2.6888737976347922E-4</v>
      </c>
      <c r="AA51" s="19">
        <f t="shared" ref="AA51:AA78" si="13">(O51-$AM$16)^2</f>
        <v>2.3801387799186231E-3</v>
      </c>
      <c r="AC51" s="12"/>
      <c r="AD51" s="12"/>
      <c r="AE51" s="12"/>
    </row>
    <row r="52" spans="1:31">
      <c r="A52">
        <v>199710</v>
      </c>
      <c r="B52" s="15">
        <v>-5.0723073602417568E-2</v>
      </c>
      <c r="C52" s="15">
        <v>-2.7878787878787947E-2</v>
      </c>
      <c r="D52" s="15">
        <v>-3.042046115093977E-2</v>
      </c>
      <c r="E52" s="15">
        <v>-5.9999999999999831E-2</v>
      </c>
      <c r="F52">
        <v>199710</v>
      </c>
      <c r="G52">
        <v>-3.79</v>
      </c>
      <c r="H52">
        <v>-0.79</v>
      </c>
      <c r="I52">
        <v>2.21</v>
      </c>
      <c r="J52">
        <v>0.42</v>
      </c>
      <c r="K52" s="15">
        <f t="shared" si="5"/>
        <v>-3.7900000000000003E-2</v>
      </c>
      <c r="L52" s="15">
        <f t="shared" si="5"/>
        <v>-7.9000000000000008E-3</v>
      </c>
      <c r="M52" s="15">
        <f t="shared" si="5"/>
        <v>2.2099999999999998E-2</v>
      </c>
      <c r="N52" s="15">
        <f t="shared" si="5"/>
        <v>4.1999999999999997E-3</v>
      </c>
      <c r="O52" s="16">
        <f t="shared" si="9"/>
        <v>-5.492307360241757E-2</v>
      </c>
      <c r="P52" s="16">
        <f t="shared" si="10"/>
        <v>-3.207878787878795E-2</v>
      </c>
      <c r="Q52" s="16">
        <f t="shared" si="11"/>
        <v>-3.4620461150939773E-2</v>
      </c>
      <c r="R52" s="16">
        <f t="shared" si="12"/>
        <v>-6.4199999999999827E-2</v>
      </c>
      <c r="S52" s="17">
        <f>[1]StylePortfolios!B36/100-$N52</f>
        <v>-4.2000000000000003E-2</v>
      </c>
      <c r="T52" s="17">
        <f>[1]StylePortfolios!C36/100-$N52</f>
        <v>-4.7500000000000001E-2</v>
      </c>
      <c r="U52" s="17">
        <f>[1]StylePortfolios!D36/100-$N52</f>
        <v>-3.5299999999999998E-2</v>
      </c>
      <c r="V52" s="17">
        <f>[1]StylePortfolios!U36/100-$N52</f>
        <v>-2.7900000000000001E-2</v>
      </c>
      <c r="W52" s="17">
        <f>[1]StylePortfolios!V36/100-$N52</f>
        <v>-4.1200000000000007E-2</v>
      </c>
      <c r="X52" s="17">
        <f>[1]StylePortfolios!W36/100-$N52</f>
        <v>-3.5200000000000002E-2</v>
      </c>
      <c r="Y52" s="18">
        <f t="shared" si="6"/>
        <v>6.6329388731901709E-3</v>
      </c>
      <c r="Z52" s="18">
        <f t="shared" si="7"/>
        <v>4.3995878095477293E-5</v>
      </c>
      <c r="AA52" s="19">
        <f t="shared" si="13"/>
        <v>3.5114538540850478E-3</v>
      </c>
      <c r="AC52" s="12"/>
      <c r="AD52" s="12"/>
      <c r="AE52" s="12"/>
    </row>
    <row r="53" spans="1:31">
      <c r="A53">
        <v>199711</v>
      </c>
      <c r="B53" s="15">
        <v>8.1855388813099061E-3</v>
      </c>
      <c r="C53" s="15">
        <v>-4.9875311720697368E-3</v>
      </c>
      <c r="D53" s="15">
        <v>-1.5987210231814819E-3</v>
      </c>
      <c r="E53" s="15">
        <v>-2.0685579196217607E-2</v>
      </c>
      <c r="F53">
        <v>199711</v>
      </c>
      <c r="G53">
        <v>2.99</v>
      </c>
      <c r="H53">
        <v>-5.07</v>
      </c>
      <c r="I53">
        <v>1.01</v>
      </c>
      <c r="J53">
        <v>0.39</v>
      </c>
      <c r="K53" s="15">
        <f t="shared" si="5"/>
        <v>2.9900000000000003E-2</v>
      </c>
      <c r="L53" s="15">
        <f t="shared" si="5"/>
        <v>-5.0700000000000002E-2</v>
      </c>
      <c r="M53" s="15">
        <f t="shared" si="5"/>
        <v>1.01E-2</v>
      </c>
      <c r="N53" s="15">
        <f t="shared" si="5"/>
        <v>3.9000000000000003E-3</v>
      </c>
      <c r="O53" s="16">
        <f t="shared" si="9"/>
        <v>4.2855388813099055E-3</v>
      </c>
      <c r="P53" s="16">
        <f t="shared" si="10"/>
        <v>-8.8875311720697375E-3</v>
      </c>
      <c r="Q53" s="16">
        <f t="shared" si="11"/>
        <v>-5.4987210231814826E-3</v>
      </c>
      <c r="R53" s="16">
        <f t="shared" si="12"/>
        <v>-2.4585579196217608E-2</v>
      </c>
      <c r="S53" s="17">
        <f>[1]StylePortfolios!B37/100-$N53</f>
        <v>-2.2200000000000001E-2</v>
      </c>
      <c r="T53" s="17">
        <f>[1]StylePortfolios!C37/100-$N53</f>
        <v>-5.7000000000000002E-3</v>
      </c>
      <c r="U53" s="17">
        <f>[1]StylePortfolios!D37/100-$N53</f>
        <v>4.0399999999999998E-2</v>
      </c>
      <c r="V53" s="17">
        <f>[1]StylePortfolios!U37/100-$N53</f>
        <v>-6.6E-3</v>
      </c>
      <c r="W53" s="17">
        <f>[1]StylePortfolios!V37/100-$N53</f>
        <v>3.85E-2</v>
      </c>
      <c r="X53" s="17">
        <f>[1]StylePortfolios!W37/100-$N53</f>
        <v>2.58E-2</v>
      </c>
      <c r="Y53" s="18">
        <f t="shared" si="6"/>
        <v>-3.1182865174584608E-2</v>
      </c>
      <c r="Z53" s="18">
        <f t="shared" si="7"/>
        <v>9.723710804963215E-4</v>
      </c>
      <c r="AA53" s="19">
        <f t="shared" si="13"/>
        <v>2.3920916763797818E-9</v>
      </c>
      <c r="AC53" s="12"/>
      <c r="AD53" s="12"/>
      <c r="AE53" s="12"/>
    </row>
    <row r="54" spans="1:31">
      <c r="A54">
        <v>199712</v>
      </c>
      <c r="B54" s="15">
        <v>6.3148398737034039E-3</v>
      </c>
      <c r="C54" s="15">
        <v>8.9298872180452182E-3</v>
      </c>
      <c r="D54" s="15">
        <v>1.741393114491574E-2</v>
      </c>
      <c r="E54" s="15">
        <v>9.4628847314424114E-3</v>
      </c>
      <c r="F54">
        <v>199712</v>
      </c>
      <c r="G54">
        <v>1.32</v>
      </c>
      <c r="H54">
        <v>-2.4</v>
      </c>
      <c r="I54">
        <v>3.84</v>
      </c>
      <c r="J54">
        <v>0.48</v>
      </c>
      <c r="K54" s="15">
        <f t="shared" si="5"/>
        <v>1.32E-2</v>
      </c>
      <c r="L54" s="15">
        <f t="shared" si="5"/>
        <v>-2.4E-2</v>
      </c>
      <c r="M54" s="15">
        <f t="shared" si="5"/>
        <v>3.8399999999999997E-2</v>
      </c>
      <c r="N54" s="15">
        <f t="shared" si="5"/>
        <v>4.7999999999999996E-3</v>
      </c>
      <c r="O54" s="16">
        <f t="shared" si="9"/>
        <v>1.5148398737034044E-3</v>
      </c>
      <c r="P54" s="16">
        <f t="shared" si="10"/>
        <v>4.1298872180452187E-3</v>
      </c>
      <c r="Q54" s="16">
        <f t="shared" si="11"/>
        <v>1.2613931144915741E-2</v>
      </c>
      <c r="R54" s="16">
        <f t="shared" si="12"/>
        <v>4.6628847314424118E-3</v>
      </c>
      <c r="S54" s="17">
        <f>[1]StylePortfolios!B38/100-$N54</f>
        <v>-1.3899999999999999E-2</v>
      </c>
      <c r="T54" s="17">
        <f>[1]StylePortfolios!C38/100-$N54</f>
        <v>1.6400000000000001E-2</v>
      </c>
      <c r="U54" s="17">
        <f>[1]StylePortfolios!D38/100-$N54</f>
        <v>1.5200000000000002E-2</v>
      </c>
      <c r="V54" s="17">
        <f>[1]StylePortfolios!U38/100-$N54</f>
        <v>1.3600000000000001E-2</v>
      </c>
      <c r="W54" s="17">
        <f>[1]StylePortfolios!V38/100-$N54</f>
        <v>3.1000000000000012E-3</v>
      </c>
      <c r="X54" s="17">
        <f>[1]StylePortfolios!W38/100-$N54</f>
        <v>2.2700000000000001E-2</v>
      </c>
      <c r="Y54" s="18">
        <f t="shared" si="6"/>
        <v>-1.1484999186866358E-2</v>
      </c>
      <c r="Z54" s="18">
        <f t="shared" si="7"/>
        <v>1.3190520632232091E-4</v>
      </c>
      <c r="AA54" s="19">
        <f t="shared" si="13"/>
        <v>7.950189397002454E-6</v>
      </c>
      <c r="AC54" s="12"/>
      <c r="AD54" s="12"/>
      <c r="AE54" s="12"/>
    </row>
    <row r="55" spans="1:31">
      <c r="A55" s="6">
        <v>199801</v>
      </c>
      <c r="B55" s="21">
        <v>2.9480580252690736E-2</v>
      </c>
      <c r="C55" s="21">
        <v>6.1016949152541411E-3</v>
      </c>
      <c r="D55" s="21">
        <v>-2.7879047823290426E-3</v>
      </c>
      <c r="E55" s="21">
        <v>1.2353304508956331E-3</v>
      </c>
      <c r="F55" s="6">
        <v>199801</v>
      </c>
      <c r="G55" s="6">
        <v>0.14000000000000001</v>
      </c>
      <c r="H55" s="6">
        <v>-0.94</v>
      </c>
      <c r="I55" s="6">
        <v>-2.0699999999999998</v>
      </c>
      <c r="J55" s="6">
        <v>0.43</v>
      </c>
      <c r="K55" s="21">
        <f t="shared" si="5"/>
        <v>1.4000000000000002E-3</v>
      </c>
      <c r="L55" s="21">
        <f t="shared" si="5"/>
        <v>-9.3999999999999986E-3</v>
      </c>
      <c r="M55" s="21">
        <f t="shared" si="5"/>
        <v>-2.07E-2</v>
      </c>
      <c r="N55" s="21">
        <f t="shared" si="5"/>
        <v>4.3E-3</v>
      </c>
      <c r="O55" s="16">
        <f t="shared" si="9"/>
        <v>2.5180580252690737E-2</v>
      </c>
      <c r="P55" s="16">
        <f t="shared" si="10"/>
        <v>1.8016949152541411E-3</v>
      </c>
      <c r="Q55" s="16">
        <f t="shared" si="11"/>
        <v>-7.0879047823290426E-3</v>
      </c>
      <c r="R55" s="16">
        <f t="shared" si="12"/>
        <v>-3.0646695491043669E-3</v>
      </c>
      <c r="S55" s="17">
        <f>[1]StylePortfolios!B39/100-$N55</f>
        <v>-1.03E-2</v>
      </c>
      <c r="T55" s="17">
        <f>[1]StylePortfolios!C39/100-$N55</f>
        <v>-1.5800000000000002E-2</v>
      </c>
      <c r="U55" s="17">
        <f>[1]StylePortfolios!D39/100-$N55</f>
        <v>5.5999999999999991E-3</v>
      </c>
      <c r="V55" s="17">
        <f>[1]StylePortfolios!U39/100-$N55</f>
        <v>2.3899999999999998E-2</v>
      </c>
      <c r="W55" s="17">
        <f>[1]StylePortfolios!V39/100-$N55</f>
        <v>2.3199999999999998E-2</v>
      </c>
      <c r="X55" s="17">
        <f>[1]StylePortfolios!W39/100-$N55</f>
        <v>-2.3800000000000002E-2</v>
      </c>
      <c r="Y55" s="18">
        <f t="shared" si="6"/>
        <v>1.2634175957754604E-2</v>
      </c>
      <c r="Z55" s="18">
        <f t="shared" si="7"/>
        <v>1.5962240213150447E-4</v>
      </c>
      <c r="AA55" s="19">
        <f t="shared" si="13"/>
        <v>4.3456123425038913E-4</v>
      </c>
      <c r="AC55" s="12"/>
      <c r="AD55" s="12"/>
      <c r="AE55" s="12"/>
    </row>
    <row r="56" spans="1:31">
      <c r="A56">
        <v>199802</v>
      </c>
      <c r="B56" s="15">
        <v>0.1045454545454545</v>
      </c>
      <c r="C56" s="15">
        <v>4.7169811320754595E-2</v>
      </c>
      <c r="D56" s="15">
        <v>7.1182795698924606E-2</v>
      </c>
      <c r="E56" s="15">
        <v>7.5262183837137453E-2</v>
      </c>
      <c r="F56">
        <v>199802</v>
      </c>
      <c r="G56">
        <v>7.03</v>
      </c>
      <c r="H56">
        <v>0.32</v>
      </c>
      <c r="I56">
        <v>-0.86</v>
      </c>
      <c r="J56">
        <v>0.39</v>
      </c>
      <c r="K56" s="15">
        <f t="shared" si="5"/>
        <v>7.0300000000000001E-2</v>
      </c>
      <c r="L56" s="15">
        <f t="shared" si="5"/>
        <v>3.2000000000000002E-3</v>
      </c>
      <c r="M56" s="15">
        <f t="shared" si="5"/>
        <v>-8.6E-3</v>
      </c>
      <c r="N56" s="15">
        <f t="shared" si="5"/>
        <v>3.9000000000000003E-3</v>
      </c>
      <c r="O56" s="16">
        <f t="shared" si="9"/>
        <v>0.1006454545454545</v>
      </c>
      <c r="P56" s="16">
        <f t="shared" si="10"/>
        <v>4.3269811320754595E-2</v>
      </c>
      <c r="Q56" s="16">
        <f t="shared" si="11"/>
        <v>6.7282795698924605E-2</v>
      </c>
      <c r="R56" s="16">
        <f t="shared" si="12"/>
        <v>7.1362183837137452E-2</v>
      </c>
      <c r="S56" s="17">
        <f>[1]StylePortfolios!B40/100-$N56</f>
        <v>6.2899999999999998E-2</v>
      </c>
      <c r="T56" s="17">
        <f>[1]StylePortfolios!C40/100-$N56</f>
        <v>7.8600000000000003E-2</v>
      </c>
      <c r="U56" s="17">
        <f>[1]StylePortfolios!D40/100-$N56</f>
        <v>6.93E-2</v>
      </c>
      <c r="V56" s="17">
        <f>[1]StylePortfolios!U40/100-$N56</f>
        <v>9.2799999999999994E-2</v>
      </c>
      <c r="W56" s="17">
        <f>[1]StylePortfolios!V40/100-$N56</f>
        <v>6.9000000000000006E-2</v>
      </c>
      <c r="X56" s="17">
        <f>[1]StylePortfolios!W40/100-$N56</f>
        <v>7.4200000000000002E-2</v>
      </c>
      <c r="Y56" s="18">
        <f t="shared" si="6"/>
        <v>-2.9875629522476785E-2</v>
      </c>
      <c r="Z56" s="18">
        <f t="shared" si="7"/>
        <v>8.9255323936428645E-4</v>
      </c>
      <c r="AA56" s="19">
        <f t="shared" si="13"/>
        <v>9.2758100019131387E-3</v>
      </c>
      <c r="AC56" s="12"/>
      <c r="AD56" s="12"/>
      <c r="AE56" s="12"/>
    </row>
    <row r="57" spans="1:31">
      <c r="A57">
        <v>199803</v>
      </c>
      <c r="B57" s="15">
        <v>3.0658436213991891E-2</v>
      </c>
      <c r="C57" s="15">
        <v>4.1148841698841698E-2</v>
      </c>
      <c r="D57" s="15">
        <v>5.1065540812223587E-2</v>
      </c>
      <c r="E57" s="15">
        <v>5.6224899598393607E-2</v>
      </c>
      <c r="F57">
        <v>199803</v>
      </c>
      <c r="G57">
        <v>4.7699999999999996</v>
      </c>
      <c r="H57">
        <v>-0.99</v>
      </c>
      <c r="I57">
        <v>1.23</v>
      </c>
      <c r="J57">
        <v>0.39</v>
      </c>
      <c r="K57" s="15">
        <f t="shared" si="5"/>
        <v>4.7699999999999992E-2</v>
      </c>
      <c r="L57" s="15">
        <f t="shared" si="5"/>
        <v>-9.8999999999999991E-3</v>
      </c>
      <c r="M57" s="15">
        <f t="shared" si="5"/>
        <v>1.23E-2</v>
      </c>
      <c r="N57" s="15">
        <f t="shared" si="5"/>
        <v>3.9000000000000003E-3</v>
      </c>
      <c r="O57" s="16">
        <f t="shared" si="9"/>
        <v>2.675843621399189E-2</v>
      </c>
      <c r="P57" s="16">
        <f t="shared" si="10"/>
        <v>3.7248841698841698E-2</v>
      </c>
      <c r="Q57" s="16">
        <f t="shared" si="11"/>
        <v>4.7165540812223586E-2</v>
      </c>
      <c r="R57" s="16">
        <f t="shared" si="12"/>
        <v>5.2324899598393607E-2</v>
      </c>
      <c r="S57" s="17">
        <f>[1]StylePortfolios!B41/100-$N57</f>
        <v>4.5100000000000001E-2</v>
      </c>
      <c r="T57" s="17">
        <f>[1]StylePortfolios!C41/100-$N57</f>
        <v>4.4299999999999999E-2</v>
      </c>
      <c r="U57" s="17">
        <f>[1]StylePortfolios!D41/100-$N57</f>
        <v>4.7799999999999995E-2</v>
      </c>
      <c r="V57" s="17">
        <f>[1]StylePortfolios!U41/100-$N57</f>
        <v>7.2499999999999995E-2</v>
      </c>
      <c r="W57" s="17">
        <f>[1]StylePortfolios!V41/100-$N57</f>
        <v>4.2099999999999999E-2</v>
      </c>
      <c r="X57" s="17">
        <f>[1]StylePortfolios!W41/100-$N57</f>
        <v>5.0100000000000006E-2</v>
      </c>
      <c r="Y57" s="18">
        <f t="shared" si="6"/>
        <v>-9.885635312595939E-3</v>
      </c>
      <c r="Z57" s="18">
        <f t="shared" si="7"/>
        <v>9.7725785533643805E-5</v>
      </c>
      <c r="AA57" s="19">
        <f t="shared" si="13"/>
        <v>5.0283525210449861E-4</v>
      </c>
      <c r="AC57" s="12"/>
      <c r="AD57" s="12"/>
      <c r="AE57" s="12"/>
    </row>
    <row r="58" spans="1:31">
      <c r="A58">
        <v>199804</v>
      </c>
      <c r="B58" s="15">
        <v>2.7151127969654576E-2</v>
      </c>
      <c r="C58" s="15">
        <v>6.8280571073866536E-3</v>
      </c>
      <c r="D58" s="15">
        <v>1.1285386381025164E-2</v>
      </c>
      <c r="E58" s="15">
        <v>1.6838674633351314E-2</v>
      </c>
      <c r="F58">
        <v>199804</v>
      </c>
      <c r="G58">
        <v>0.73</v>
      </c>
      <c r="H58">
        <v>0.48</v>
      </c>
      <c r="I58">
        <v>0.27</v>
      </c>
      <c r="J58">
        <v>0.43</v>
      </c>
      <c r="K58" s="15">
        <f t="shared" si="5"/>
        <v>7.3000000000000001E-3</v>
      </c>
      <c r="L58" s="15">
        <f t="shared" si="5"/>
        <v>4.7999999999999996E-3</v>
      </c>
      <c r="M58" s="15">
        <f t="shared" si="5"/>
        <v>2.7000000000000001E-3</v>
      </c>
      <c r="N58" s="15">
        <f t="shared" si="5"/>
        <v>4.3E-3</v>
      </c>
      <c r="O58" s="16">
        <f t="shared" si="9"/>
        <v>2.2851127969654578E-2</v>
      </c>
      <c r="P58" s="16">
        <f t="shared" si="10"/>
        <v>2.5280571073866536E-3</v>
      </c>
      <c r="Q58" s="16">
        <f t="shared" si="11"/>
        <v>6.9853863810251642E-3</v>
      </c>
      <c r="R58" s="16">
        <f t="shared" si="12"/>
        <v>1.2538674633351314E-2</v>
      </c>
      <c r="S58" s="17">
        <f>[1]StylePortfolios!B42/100-$N58</f>
        <v>1.4200000000000003E-2</v>
      </c>
      <c r="T58" s="17">
        <f>[1]StylePortfolios!C42/100-$N58</f>
        <v>4.8999999999999998E-3</v>
      </c>
      <c r="U58" s="17">
        <f>[1]StylePortfolios!D42/100-$N58</f>
        <v>8.3999999999999995E-3</v>
      </c>
      <c r="V58" s="17">
        <f>[1]StylePortfolios!U42/100-$N58</f>
        <v>-5.3E-3</v>
      </c>
      <c r="W58" s="17">
        <f>[1]StylePortfolios!V42/100-$N58</f>
        <v>7.2999999999999992E-3</v>
      </c>
      <c r="X58" s="17">
        <f>[1]StylePortfolios!W42/100-$N58</f>
        <v>1.18E-2</v>
      </c>
      <c r="Y58" s="18">
        <f t="shared" si="6"/>
        <v>-7.2791598802523731E-3</v>
      </c>
      <c r="Z58" s="18">
        <f t="shared" si="7"/>
        <v>5.2986168562275741E-5</v>
      </c>
      <c r="AA58" s="19">
        <f t="shared" si="13"/>
        <v>3.4286744096581693E-4</v>
      </c>
      <c r="AC58" s="12"/>
      <c r="AD58" s="12"/>
      <c r="AE58" s="12"/>
    </row>
    <row r="59" spans="1:31">
      <c r="A59">
        <v>199805</v>
      </c>
      <c r="B59" s="15">
        <v>5.8309037900872163E-4</v>
      </c>
      <c r="C59" s="15">
        <v>-1.9467077681874279E-2</v>
      </c>
      <c r="D59" s="15">
        <v>-2.1184036315490817E-2</v>
      </c>
      <c r="E59" s="15">
        <v>-1.9230769230769051E-2</v>
      </c>
      <c r="F59">
        <v>199805</v>
      </c>
      <c r="G59">
        <v>-3.06</v>
      </c>
      <c r="H59">
        <v>-3.54</v>
      </c>
      <c r="I59">
        <v>4.12</v>
      </c>
      <c r="J59">
        <v>0.4</v>
      </c>
      <c r="K59" s="15">
        <f t="shared" si="5"/>
        <v>-3.0600000000000002E-2</v>
      </c>
      <c r="L59" s="15">
        <f t="shared" si="5"/>
        <v>-3.5400000000000001E-2</v>
      </c>
      <c r="M59" s="15">
        <f t="shared" si="5"/>
        <v>4.1200000000000001E-2</v>
      </c>
      <c r="N59" s="15">
        <f t="shared" si="5"/>
        <v>4.0000000000000001E-3</v>
      </c>
      <c r="O59" s="16">
        <f t="shared" si="9"/>
        <v>-3.4169096209912785E-3</v>
      </c>
      <c r="P59" s="16">
        <f t="shared" si="10"/>
        <v>-2.3467077681874279E-2</v>
      </c>
      <c r="Q59" s="16">
        <f t="shared" si="11"/>
        <v>-2.5184036315490817E-2</v>
      </c>
      <c r="R59" s="16">
        <f t="shared" si="12"/>
        <v>-2.3230769230769052E-2</v>
      </c>
      <c r="S59" s="17">
        <f>[1]StylePortfolios!B43/100-$N59</f>
        <v>-5.2199999999999996E-2</v>
      </c>
      <c r="T59" s="17">
        <f>[1]StylePortfolios!C43/100-$N59</f>
        <v>-5.6099999999999997E-2</v>
      </c>
      <c r="U59" s="17">
        <f>[1]StylePortfolios!D43/100-$N59</f>
        <v>-2.2500000000000003E-2</v>
      </c>
      <c r="V59" s="17">
        <f>[1]StylePortfolios!U43/100-$N59</f>
        <v>-4.4600000000000001E-2</v>
      </c>
      <c r="W59" s="17">
        <f>[1]StylePortfolios!V43/100-$N59</f>
        <v>-3.2899999999999999E-2</v>
      </c>
      <c r="X59" s="17">
        <f>[1]StylePortfolios!W43/100-$N59</f>
        <v>-2.8500000000000001E-2</v>
      </c>
      <c r="Y59" s="18">
        <f t="shared" si="6"/>
        <v>1.1082123173963235E-2</v>
      </c>
      <c r="Z59" s="18">
        <f t="shared" si="7"/>
        <v>1.2281345404289298E-4</v>
      </c>
      <c r="AA59" s="19">
        <f t="shared" si="13"/>
        <v>6.0083543349628E-5</v>
      </c>
      <c r="AC59" s="12"/>
      <c r="AD59" s="12"/>
      <c r="AE59" s="12"/>
    </row>
    <row r="60" spans="1:31">
      <c r="A60">
        <v>199806</v>
      </c>
      <c r="B60" s="15">
        <v>2.3426573426573727E-2</v>
      </c>
      <c r="C60" s="15">
        <v>1.3078885245901617E-2</v>
      </c>
      <c r="D60" s="15">
        <v>5.5265700483091873E-2</v>
      </c>
      <c r="E60" s="15">
        <v>-4.3572984749454813E-3</v>
      </c>
      <c r="F60">
        <v>199806</v>
      </c>
      <c r="G60">
        <v>3.18</v>
      </c>
      <c r="H60">
        <v>-3.15</v>
      </c>
      <c r="I60">
        <v>-2.2200000000000002</v>
      </c>
      <c r="J60">
        <v>0.41</v>
      </c>
      <c r="K60" s="15">
        <f t="shared" si="5"/>
        <v>3.1800000000000002E-2</v>
      </c>
      <c r="L60" s="15">
        <f t="shared" si="5"/>
        <v>-3.15E-2</v>
      </c>
      <c r="M60" s="15">
        <f t="shared" si="5"/>
        <v>-2.2200000000000001E-2</v>
      </c>
      <c r="N60" s="15">
        <f t="shared" si="5"/>
        <v>4.0999999999999995E-3</v>
      </c>
      <c r="O60" s="16">
        <f t="shared" si="9"/>
        <v>1.9326573426573727E-2</v>
      </c>
      <c r="P60" s="16">
        <f t="shared" si="10"/>
        <v>8.9788852459016175E-3</v>
      </c>
      <c r="Q60" s="16">
        <f t="shared" si="11"/>
        <v>5.1165700483091874E-2</v>
      </c>
      <c r="R60" s="16">
        <f t="shared" si="12"/>
        <v>-8.4572984749454808E-3</v>
      </c>
      <c r="S60" s="17">
        <f>[1]StylePortfolios!B44/100-$N60</f>
        <v>-9.7000000000000003E-3</v>
      </c>
      <c r="T60" s="17">
        <f>[1]StylePortfolios!C44/100-$N60</f>
        <v>6.6000000000000017E-3</v>
      </c>
      <c r="U60" s="17">
        <f>[1]StylePortfolios!D44/100-$N60</f>
        <v>3.9100000000000003E-2</v>
      </c>
      <c r="V60" s="17">
        <f>[1]StylePortfolios!U44/100-$N60</f>
        <v>3.9699999999999999E-2</v>
      </c>
      <c r="W60" s="17">
        <f>[1]StylePortfolios!V44/100-$N60</f>
        <v>5.16E-2</v>
      </c>
      <c r="X60" s="17">
        <f>[1]StylePortfolios!W44/100-$N60</f>
        <v>1.2E-2</v>
      </c>
      <c r="Y60" s="18">
        <f t="shared" si="6"/>
        <v>-1.0838538531735713E-2</v>
      </c>
      <c r="Z60" s="18">
        <f t="shared" si="7"/>
        <v>1.1747391750391974E-4</v>
      </c>
      <c r="AA60" s="19">
        <f t="shared" si="13"/>
        <v>2.2476382793722494E-4</v>
      </c>
      <c r="AC60" s="12"/>
      <c r="AD60" s="12"/>
      <c r="AE60" s="12"/>
    </row>
    <row r="61" spans="1:31">
      <c r="A61">
        <v>199807</v>
      </c>
      <c r="B61" s="15">
        <v>2.2243713733075321E-2</v>
      </c>
      <c r="C61" s="15">
        <v>-2.2756827048114547E-2</v>
      </c>
      <c r="D61" s="15">
        <v>3.2960996154549616E-3</v>
      </c>
      <c r="E61" s="15">
        <v>-1.479759299781247E-2</v>
      </c>
      <c r="F61">
        <v>199807</v>
      </c>
      <c r="G61">
        <v>-2.46</v>
      </c>
      <c r="H61">
        <v>-4.92</v>
      </c>
      <c r="I61">
        <v>-1.1499999999999999</v>
      </c>
      <c r="J61">
        <v>0.4</v>
      </c>
      <c r="K61" s="15">
        <f t="shared" si="5"/>
        <v>-2.46E-2</v>
      </c>
      <c r="L61" s="15">
        <f t="shared" si="5"/>
        <v>-4.9200000000000001E-2</v>
      </c>
      <c r="M61" s="15">
        <f t="shared" si="5"/>
        <v>-1.15E-2</v>
      </c>
      <c r="N61" s="15">
        <f t="shared" si="5"/>
        <v>4.0000000000000001E-3</v>
      </c>
      <c r="O61" s="16">
        <f t="shared" si="9"/>
        <v>1.8243713733075321E-2</v>
      </c>
      <c r="P61" s="16">
        <f t="shared" si="10"/>
        <v>-2.6756827048114547E-2</v>
      </c>
      <c r="Q61" s="16">
        <f t="shared" si="11"/>
        <v>-7.0390038454503853E-4</v>
      </c>
      <c r="R61" s="16">
        <f t="shared" si="12"/>
        <v>-1.879759299781247E-2</v>
      </c>
      <c r="S61" s="17">
        <f>[1]StylePortfolios!B45/100-$N61</f>
        <v>-7.1599999999999997E-2</v>
      </c>
      <c r="T61" s="17">
        <f>[1]StylePortfolios!C45/100-$N61</f>
        <v>-7.4200000000000002E-2</v>
      </c>
      <c r="U61" s="17">
        <f>[1]StylePortfolios!D45/100-$N61</f>
        <v>-1.5399999999999999E-2</v>
      </c>
      <c r="V61" s="17">
        <f>[1]StylePortfolios!U45/100-$N61</f>
        <v>-3.8000000000000006E-2</v>
      </c>
      <c r="W61" s="17">
        <f>[1]StylePortfolios!V45/100-$N61</f>
        <v>-1.2500000000000001E-2</v>
      </c>
      <c r="X61" s="17">
        <f>[1]StylePortfolios!W45/100-$N61</f>
        <v>-4.1300000000000003E-2</v>
      </c>
      <c r="Y61" s="18">
        <f t="shared" si="6"/>
        <v>1.3686861102687384E-2</v>
      </c>
      <c r="Z61" s="18">
        <f t="shared" si="7"/>
        <v>1.8733016684425693E-4</v>
      </c>
      <c r="AA61" s="19">
        <f t="shared" si="13"/>
        <v>1.9346767613825447E-4</v>
      </c>
      <c r="AC61" s="12"/>
      <c r="AD61" s="12"/>
      <c r="AE61" s="12"/>
    </row>
    <row r="62" spans="1:31">
      <c r="A62">
        <v>199808</v>
      </c>
      <c r="B62" s="15">
        <v>-0.19110690633869443</v>
      </c>
      <c r="C62" s="15">
        <v>-0.1051230871590153</v>
      </c>
      <c r="D62" s="15">
        <v>-0.14801971162620919</v>
      </c>
      <c r="E62" s="15">
        <v>-0.17078780908568147</v>
      </c>
      <c r="F62">
        <v>199808</v>
      </c>
      <c r="G62">
        <v>-16.079999999999998</v>
      </c>
      <c r="H62">
        <v>-5.75</v>
      </c>
      <c r="I62">
        <v>5.24</v>
      </c>
      <c r="J62">
        <v>0.43</v>
      </c>
      <c r="K62" s="15">
        <f t="shared" si="5"/>
        <v>-0.16079999999999997</v>
      </c>
      <c r="L62" s="15">
        <f t="shared" si="5"/>
        <v>-5.7500000000000002E-2</v>
      </c>
      <c r="M62" s="15">
        <f t="shared" si="5"/>
        <v>5.2400000000000002E-2</v>
      </c>
      <c r="N62" s="15">
        <f t="shared" si="5"/>
        <v>4.3E-3</v>
      </c>
      <c r="O62" s="16">
        <f t="shared" si="9"/>
        <v>-0.19540690633869442</v>
      </c>
      <c r="P62" s="16">
        <f t="shared" si="10"/>
        <v>-0.1094230871590153</v>
      </c>
      <c r="Q62" s="16">
        <f t="shared" si="11"/>
        <v>-0.15231971162620919</v>
      </c>
      <c r="R62" s="16">
        <f t="shared" si="12"/>
        <v>-0.17508780908568147</v>
      </c>
      <c r="S62" s="17">
        <f>[1]StylePortfolios!B46/100-$N62</f>
        <v>-0.21960000000000002</v>
      </c>
      <c r="T62" s="17">
        <f>[1]StylePortfolios!C46/100-$N62</f>
        <v>-0.19919999999999999</v>
      </c>
      <c r="U62" s="17">
        <f>[1]StylePortfolios!D46/100-$N62</f>
        <v>-0.1512</v>
      </c>
      <c r="V62" s="17">
        <f>[1]StylePortfolios!U46/100-$N62</f>
        <v>-0.18859999999999999</v>
      </c>
      <c r="W62" s="17">
        <f>[1]StylePortfolios!V46/100-$N62</f>
        <v>-0.155</v>
      </c>
      <c r="X62" s="17">
        <f>[1]StylePortfolios!W46/100-$N62</f>
        <v>-0.17919999999999997</v>
      </c>
      <c r="Y62" s="18">
        <f t="shared" si="6"/>
        <v>6.8534393980256708E-2</v>
      </c>
      <c r="Z62" s="18">
        <f t="shared" si="7"/>
        <v>4.6969631582410472E-3</v>
      </c>
      <c r="AA62" s="19">
        <f t="shared" si="13"/>
        <v>3.9896608591339887E-2</v>
      </c>
      <c r="AC62" s="12"/>
      <c r="AD62" s="12"/>
      <c r="AE62" s="12"/>
    </row>
    <row r="63" spans="1:31">
      <c r="A63">
        <v>199809</v>
      </c>
      <c r="B63" s="15">
        <v>6.8538011695906453E-2</v>
      </c>
      <c r="C63" s="15">
        <v>3.8621040892193648E-2</v>
      </c>
      <c r="D63" s="15">
        <v>6.0625535561268151E-2</v>
      </c>
      <c r="E63" s="15">
        <v>-6.9348127600555864E-3</v>
      </c>
      <c r="F63">
        <v>199809</v>
      </c>
      <c r="G63">
        <v>6.15</v>
      </c>
      <c r="H63">
        <v>-0.15</v>
      </c>
      <c r="I63">
        <v>-3.88</v>
      </c>
      <c r="J63">
        <v>0.46</v>
      </c>
      <c r="K63" s="15">
        <f t="shared" si="5"/>
        <v>6.1500000000000006E-2</v>
      </c>
      <c r="L63" s="15">
        <f t="shared" si="5"/>
        <v>-1.5E-3</v>
      </c>
      <c r="M63" s="15">
        <f t="shared" si="5"/>
        <v>-3.8800000000000001E-2</v>
      </c>
      <c r="N63" s="15">
        <f t="shared" si="5"/>
        <v>4.5999999999999999E-3</v>
      </c>
      <c r="O63" s="16">
        <f t="shared" si="9"/>
        <v>6.393801169590646E-2</v>
      </c>
      <c r="P63" s="16">
        <f t="shared" si="10"/>
        <v>3.4021040892193648E-2</v>
      </c>
      <c r="Q63" s="16">
        <f t="shared" si="11"/>
        <v>5.6025535561268151E-2</v>
      </c>
      <c r="R63" s="16">
        <f t="shared" si="12"/>
        <v>-1.1534812760055586E-2</v>
      </c>
      <c r="S63" s="17">
        <f>[1]StylePortfolios!B47/100-$N63</f>
        <v>4.2900000000000001E-2</v>
      </c>
      <c r="T63" s="17">
        <f>[1]StylePortfolios!C47/100-$N63</f>
        <v>5.9100000000000007E-2</v>
      </c>
      <c r="U63" s="17">
        <f>[1]StylePortfolios!D47/100-$N63</f>
        <v>6.1400000000000003E-2</v>
      </c>
      <c r="V63" s="17">
        <f>[1]StylePortfolios!U47/100-$N63</f>
        <v>6.3200000000000006E-2</v>
      </c>
      <c r="W63" s="17">
        <f>[1]StylePortfolios!V47/100-$N63</f>
        <v>7.3099999999999998E-2</v>
      </c>
      <c r="X63" s="17">
        <f>[1]StylePortfolios!W47/100-$N63</f>
        <v>3.6799999999999999E-2</v>
      </c>
      <c r="Y63" s="18">
        <f t="shared" si="6"/>
        <v>-1.4984891336503818E-2</v>
      </c>
      <c r="Z63" s="18">
        <f t="shared" si="7"/>
        <v>2.2454696836682718E-4</v>
      </c>
      <c r="AA63" s="19">
        <f t="shared" si="13"/>
        <v>3.5525848177001868E-3</v>
      </c>
      <c r="AC63" s="12"/>
      <c r="AD63" s="12"/>
      <c r="AE63" s="12"/>
    </row>
    <row r="64" spans="1:31">
      <c r="A64">
        <v>199810</v>
      </c>
      <c r="B64" s="15">
        <v>0.11887040280210148</v>
      </c>
      <c r="C64" s="15">
        <v>1.7985611510791477E-2</v>
      </c>
      <c r="D64" s="15">
        <v>3.3326600686729879E-2</v>
      </c>
      <c r="E64" s="15">
        <v>8.3100558659217949E-2</v>
      </c>
      <c r="F64">
        <v>199810</v>
      </c>
      <c r="G64">
        <v>7.13</v>
      </c>
      <c r="H64">
        <v>-3.2</v>
      </c>
      <c r="I64">
        <v>-2.77</v>
      </c>
      <c r="J64">
        <v>0.32</v>
      </c>
      <c r="K64" s="15">
        <f t="shared" si="5"/>
        <v>7.1300000000000002E-2</v>
      </c>
      <c r="L64" s="15">
        <f t="shared" si="5"/>
        <v>-3.2000000000000001E-2</v>
      </c>
      <c r="M64" s="15">
        <f t="shared" si="5"/>
        <v>-2.7699999999999999E-2</v>
      </c>
      <c r="N64" s="15">
        <f t="shared" si="5"/>
        <v>3.2000000000000002E-3</v>
      </c>
      <c r="O64" s="16">
        <f t="shared" si="9"/>
        <v>0.11567040280210149</v>
      </c>
      <c r="P64" s="16">
        <f t="shared" si="10"/>
        <v>1.4785611510791477E-2</v>
      </c>
      <c r="Q64" s="16">
        <f t="shared" si="11"/>
        <v>3.0126600686729878E-2</v>
      </c>
      <c r="R64" s="16">
        <f t="shared" si="12"/>
        <v>7.9900558659217955E-2</v>
      </c>
      <c r="S64" s="17">
        <f>[1]StylePortfolios!B48/100-$N64</f>
        <v>2.3400000000000001E-2</v>
      </c>
      <c r="T64" s="17">
        <f>[1]StylePortfolios!C48/100-$N64</f>
        <v>5.1899999999999995E-2</v>
      </c>
      <c r="U64" s="17">
        <f>[1]StylePortfolios!D48/100-$N64</f>
        <v>7.6600000000000015E-2</v>
      </c>
      <c r="V64" s="17">
        <f>[1]StylePortfolios!U48/100-$N64</f>
        <v>5.2900000000000003E-2</v>
      </c>
      <c r="W64" s="17">
        <f>[1]StylePortfolios!V48/100-$N64</f>
        <v>7.8400000000000011E-2</v>
      </c>
      <c r="X64" s="17">
        <f>[1]StylePortfolios!W48/100-$N64</f>
        <v>7.0900000000000005E-2</v>
      </c>
      <c r="Y64" s="18">
        <f t="shared" si="6"/>
        <v>-5.3215468763278866E-2</v>
      </c>
      <c r="Z64" s="18">
        <f t="shared" si="7"/>
        <v>2.8318861156955088E-3</v>
      </c>
      <c r="AA64" s="19">
        <f t="shared" si="13"/>
        <v>1.2395694854948108E-2</v>
      </c>
      <c r="AC64" s="12"/>
      <c r="AD64" s="12"/>
      <c r="AE64" s="12"/>
    </row>
    <row r="65" spans="1:31">
      <c r="A65">
        <v>199811</v>
      </c>
      <c r="B65" s="15">
        <v>7.4153785951868612E-2</v>
      </c>
      <c r="C65" s="15">
        <v>3.180212014134276E-2</v>
      </c>
      <c r="D65" s="15">
        <v>6.6849100860046917E-2</v>
      </c>
      <c r="E65" s="15">
        <v>4.5132172791747305E-2</v>
      </c>
      <c r="F65">
        <v>199811</v>
      </c>
      <c r="G65">
        <v>6.09</v>
      </c>
      <c r="H65">
        <v>1.1399999999999999</v>
      </c>
      <c r="I65">
        <v>-3.43</v>
      </c>
      <c r="J65">
        <v>0.31</v>
      </c>
      <c r="K65" s="15">
        <f t="shared" si="5"/>
        <v>6.0899999999999996E-2</v>
      </c>
      <c r="L65" s="15">
        <f t="shared" si="5"/>
        <v>1.1399999999999999E-2</v>
      </c>
      <c r="M65" s="15">
        <f t="shared" si="5"/>
        <v>-3.4300000000000004E-2</v>
      </c>
      <c r="N65" s="15">
        <f t="shared" si="5"/>
        <v>3.0999999999999999E-3</v>
      </c>
      <c r="O65" s="16">
        <f t="shared" si="9"/>
        <v>7.1053785951868606E-2</v>
      </c>
      <c r="P65" s="16">
        <f t="shared" si="10"/>
        <v>2.8702120141342762E-2</v>
      </c>
      <c r="Q65" s="16">
        <f t="shared" si="11"/>
        <v>6.3749100860046912E-2</v>
      </c>
      <c r="R65" s="16">
        <f t="shared" si="12"/>
        <v>4.2032172791747306E-2</v>
      </c>
      <c r="S65" s="17">
        <f>[1]StylePortfolios!B49/100-$N65</f>
        <v>7.4299999999999991E-2</v>
      </c>
      <c r="T65" s="17">
        <f>[1]StylePortfolios!C49/100-$N65</f>
        <v>5.3199999999999997E-2</v>
      </c>
      <c r="U65" s="17">
        <f>[1]StylePortfolios!D49/100-$N65</f>
        <v>6.0699999999999997E-2</v>
      </c>
      <c r="V65" s="17">
        <f>[1]StylePortfolios!U49/100-$N65</f>
        <v>1.7900000000000003E-2</v>
      </c>
      <c r="W65" s="17">
        <f>[1]StylePortfolios!V49/100-$N65</f>
        <v>6.8599999999999994E-2</v>
      </c>
      <c r="X65" s="17">
        <f>[1]StylePortfolios!W49/100-$N65</f>
        <v>5.3500000000000006E-2</v>
      </c>
      <c r="Y65" s="18">
        <f t="shared" si="6"/>
        <v>-2.920395896018179E-2</v>
      </c>
      <c r="Z65" s="18">
        <f t="shared" si="7"/>
        <v>8.528712189479823E-4</v>
      </c>
      <c r="AA65" s="19">
        <f t="shared" si="13"/>
        <v>4.4514700706699923E-3</v>
      </c>
      <c r="AC65" s="12"/>
      <c r="AD65" s="12"/>
      <c r="AE65" s="12"/>
    </row>
    <row r="66" spans="1:31">
      <c r="A66">
        <v>199812</v>
      </c>
      <c r="B66" s="15">
        <v>0.12932604735883402</v>
      </c>
      <c r="C66" s="15">
        <v>3.312945205479445E-2</v>
      </c>
      <c r="D66" s="15">
        <v>0.12202271894466854</v>
      </c>
      <c r="E66" s="15">
        <v>6.5391733497840665E-2</v>
      </c>
      <c r="F66">
        <v>199812</v>
      </c>
      <c r="G66">
        <v>6.15</v>
      </c>
      <c r="H66">
        <v>-0.3</v>
      </c>
      <c r="I66">
        <v>-4.7</v>
      </c>
      <c r="J66">
        <v>0.38</v>
      </c>
      <c r="K66" s="15">
        <f t="shared" si="5"/>
        <v>6.1500000000000006E-2</v>
      </c>
      <c r="L66" s="15">
        <f t="shared" si="5"/>
        <v>-3.0000000000000001E-3</v>
      </c>
      <c r="M66" s="15">
        <f t="shared" si="5"/>
        <v>-4.7E-2</v>
      </c>
      <c r="N66" s="15">
        <f t="shared" si="5"/>
        <v>3.8E-3</v>
      </c>
      <c r="O66" s="16">
        <f t="shared" si="9"/>
        <v>0.12552604735883402</v>
      </c>
      <c r="P66" s="16">
        <f t="shared" si="10"/>
        <v>2.9329452054794449E-2</v>
      </c>
      <c r="Q66" s="16">
        <f t="shared" si="11"/>
        <v>0.11822271894466854</v>
      </c>
      <c r="R66" s="16">
        <f t="shared" si="12"/>
        <v>6.1591733497840667E-2</v>
      </c>
      <c r="S66" s="17">
        <f>[1]StylePortfolios!B50/100-$N66</f>
        <v>3.39E-2</v>
      </c>
      <c r="T66" s="17">
        <f>[1]StylePortfolios!C50/100-$N66</f>
        <v>6.0499999999999998E-2</v>
      </c>
      <c r="U66" s="17">
        <f>[1]StylePortfolios!D50/100-$N66</f>
        <v>6.25E-2</v>
      </c>
      <c r="V66" s="17">
        <f>[1]StylePortfolios!U50/100-$N66</f>
        <v>9.1000000000000011E-2</v>
      </c>
      <c r="W66" s="17">
        <f>[1]StylePortfolios!V50/100-$N66</f>
        <v>8.2299999999999998E-2</v>
      </c>
      <c r="X66" s="17">
        <f>[1]StylePortfolios!W50/100-$N66</f>
        <v>1.6199999999999999E-2</v>
      </c>
      <c r="Y66" s="18">
        <f t="shared" si="6"/>
        <v>-9.9038057336504927E-3</v>
      </c>
      <c r="Z66" s="18">
        <f t="shared" si="7"/>
        <v>9.8085368009888371E-5</v>
      </c>
      <c r="AA66" s="19">
        <f t="shared" si="13"/>
        <v>1.4687403780463012E-2</v>
      </c>
      <c r="AC66" s="12"/>
      <c r="AD66" s="12"/>
      <c r="AE66" s="12"/>
    </row>
    <row r="67" spans="1:31">
      <c r="A67">
        <v>199901</v>
      </c>
      <c r="B67" s="15">
        <v>9.0613835660928954E-2</v>
      </c>
      <c r="C67" s="15">
        <v>4.8543689320388328E-3</v>
      </c>
      <c r="D67" s="15">
        <v>5.8284909315020395E-2</v>
      </c>
      <c r="E67" s="15">
        <v>3.1847133757961776E-2</v>
      </c>
      <c r="F67">
        <v>199901</v>
      </c>
      <c r="G67">
        <v>3.5</v>
      </c>
      <c r="H67">
        <v>0.86</v>
      </c>
      <c r="I67">
        <v>-5.56</v>
      </c>
      <c r="J67">
        <v>0.35</v>
      </c>
      <c r="K67" s="15">
        <f t="shared" si="5"/>
        <v>3.5000000000000003E-2</v>
      </c>
      <c r="L67" s="15">
        <f t="shared" si="5"/>
        <v>8.6E-3</v>
      </c>
      <c r="M67" s="15">
        <f t="shared" si="5"/>
        <v>-5.5599999999999997E-2</v>
      </c>
      <c r="N67" s="15">
        <f t="shared" si="5"/>
        <v>3.4999999999999996E-3</v>
      </c>
      <c r="O67" s="16">
        <f t="shared" si="9"/>
        <v>8.7113835660928951E-2</v>
      </c>
      <c r="P67" s="16">
        <f t="shared" si="10"/>
        <v>1.3543689320388332E-3</v>
      </c>
      <c r="Q67" s="16">
        <f t="shared" si="11"/>
        <v>5.4784909315020391E-2</v>
      </c>
      <c r="R67" s="16">
        <f t="shared" si="12"/>
        <v>2.8347133757961777E-2</v>
      </c>
      <c r="S67" s="17">
        <f>[1]StylePortfolios!B51/100-$N67</f>
        <v>3.8500000000000006E-2</v>
      </c>
      <c r="T67" s="17">
        <f>[1]StylePortfolios!C51/100-$N67</f>
        <v>-6.9999999999999923E-4</v>
      </c>
      <c r="U67" s="17">
        <f>[1]StylePortfolios!D51/100-$N67</f>
        <v>3.6199999999999996E-2</v>
      </c>
      <c r="V67" s="17">
        <f>[1]StylePortfolios!U51/100-$N67</f>
        <v>3.5699999999999996E-2</v>
      </c>
      <c r="W67" s="17">
        <f>[1]StylePortfolios!V51/100-$N67</f>
        <v>5.3000000000000005E-2</v>
      </c>
      <c r="X67" s="17">
        <f>[1]StylePortfolios!W51/100-$N67</f>
        <v>-7.7999999999999996E-3</v>
      </c>
      <c r="Y67" s="18">
        <f t="shared" si="6"/>
        <v>-8.3055461581603186E-3</v>
      </c>
      <c r="Z67" s="18">
        <f t="shared" si="7"/>
        <v>6.8982096985331629E-5</v>
      </c>
      <c r="AA67" s="19">
        <f t="shared" si="13"/>
        <v>6.8524270388068366E-3</v>
      </c>
      <c r="AC67" s="12"/>
      <c r="AD67" s="12"/>
      <c r="AE67" s="12"/>
    </row>
    <row r="68" spans="1:31">
      <c r="A68">
        <v>199902</v>
      </c>
      <c r="B68" s="15">
        <v>-2.1292435973793822E-2</v>
      </c>
      <c r="C68" s="15">
        <v>-4.0717736369910273E-2</v>
      </c>
      <c r="D68" s="15">
        <v>-3.5773710482529308E-2</v>
      </c>
      <c r="E68" s="15">
        <v>-3.3108866442199791E-2</v>
      </c>
      <c r="F68">
        <v>199902</v>
      </c>
      <c r="G68">
        <v>-4.08</v>
      </c>
      <c r="H68">
        <v>-5.55</v>
      </c>
      <c r="I68">
        <v>1.56</v>
      </c>
      <c r="J68">
        <v>0.35</v>
      </c>
      <c r="K68" s="15">
        <f t="shared" si="5"/>
        <v>-4.0800000000000003E-2</v>
      </c>
      <c r="L68" s="15">
        <f t="shared" si="5"/>
        <v>-5.5500000000000001E-2</v>
      </c>
      <c r="M68" s="15">
        <f t="shared" si="5"/>
        <v>1.5600000000000001E-2</v>
      </c>
      <c r="N68" s="15">
        <f t="shared" si="5"/>
        <v>3.4999999999999996E-3</v>
      </c>
      <c r="O68" s="16">
        <f t="shared" si="9"/>
        <v>-2.4792435973793821E-2</v>
      </c>
      <c r="P68" s="16">
        <f t="shared" si="10"/>
        <v>-4.4217736369910277E-2</v>
      </c>
      <c r="Q68" s="16">
        <f t="shared" si="11"/>
        <v>-3.9273710482529312E-2</v>
      </c>
      <c r="R68" s="16">
        <f t="shared" si="12"/>
        <v>-3.6608866442199794E-2</v>
      </c>
      <c r="S68" s="17">
        <f>[1]StylePortfolios!B52/100-$N68</f>
        <v>-7.4700000000000003E-2</v>
      </c>
      <c r="T68" s="17">
        <f>[1]StylePortfolios!C52/100-$N68</f>
        <v>-7.1599999999999997E-2</v>
      </c>
      <c r="U68" s="17">
        <f>[1]StylePortfolios!D52/100-$N68</f>
        <v>-3.5900000000000001E-2</v>
      </c>
      <c r="V68" s="17">
        <f>[1]StylePortfolios!U52/100-$N68</f>
        <v>-7.999999999999995E-4</v>
      </c>
      <c r="W68" s="17">
        <f>[1]StylePortfolios!V52/100-$N68</f>
        <v>-4.8100000000000004E-2</v>
      </c>
      <c r="X68" s="17">
        <f>[1]StylePortfolios!W52/100-$N68</f>
        <v>-2.3E-2</v>
      </c>
      <c r="Y68" s="18">
        <f t="shared" si="6"/>
        <v>-6.006150390366928E-3</v>
      </c>
      <c r="Z68" s="18">
        <f t="shared" si="7"/>
        <v>3.6073842511704802E-5</v>
      </c>
      <c r="AA68" s="19">
        <f t="shared" si="13"/>
        <v>8.483753639396955E-4</v>
      </c>
      <c r="AC68" s="12"/>
      <c r="AD68" s="12"/>
      <c r="AE68" s="12"/>
    </row>
    <row r="69" spans="1:31">
      <c r="A69">
        <v>199903</v>
      </c>
      <c r="B69" s="15">
        <v>0.11197322379431007</v>
      </c>
      <c r="C69" s="15">
        <v>4.4564964028776854E-2</v>
      </c>
      <c r="D69" s="15">
        <v>3.708862963607884E-2</v>
      </c>
      <c r="E69" s="15">
        <v>4.236796285548472E-2</v>
      </c>
      <c r="F69">
        <v>199903</v>
      </c>
      <c r="G69">
        <v>3.45</v>
      </c>
      <c r="H69">
        <v>-3.84</v>
      </c>
      <c r="I69">
        <v>-2.93</v>
      </c>
      <c r="J69">
        <v>0.43</v>
      </c>
      <c r="K69" s="15">
        <f t="shared" si="5"/>
        <v>3.4500000000000003E-2</v>
      </c>
      <c r="L69" s="15">
        <f t="shared" si="5"/>
        <v>-3.8399999999999997E-2</v>
      </c>
      <c r="M69" s="15">
        <f t="shared" si="5"/>
        <v>-2.9300000000000003E-2</v>
      </c>
      <c r="N69" s="15">
        <f t="shared" si="5"/>
        <v>4.3E-3</v>
      </c>
      <c r="O69" s="16">
        <f t="shared" si="9"/>
        <v>0.10767322379431007</v>
      </c>
      <c r="P69" s="16">
        <f t="shared" si="10"/>
        <v>4.0264964028776856E-2</v>
      </c>
      <c r="Q69" s="16">
        <f t="shared" si="11"/>
        <v>3.2788629636078842E-2</v>
      </c>
      <c r="R69" s="16">
        <f t="shared" si="12"/>
        <v>3.8067962855484722E-2</v>
      </c>
      <c r="S69" s="17">
        <f>[1]StylePortfolios!B53/100-$N69</f>
        <v>-2.2199999999999998E-2</v>
      </c>
      <c r="T69" s="17">
        <f>[1]StylePortfolios!C53/100-$N69</f>
        <v>1.7399999999999999E-2</v>
      </c>
      <c r="U69" s="17">
        <f>[1]StylePortfolios!D53/100-$N69</f>
        <v>3.61E-2</v>
      </c>
      <c r="V69" s="17">
        <f>[1]StylePortfolios!U53/100-$N69</f>
        <v>4.6600000000000003E-2</v>
      </c>
      <c r="W69" s="17">
        <f>[1]StylePortfolios!V53/100-$N69</f>
        <v>3.6200000000000003E-2</v>
      </c>
      <c r="X69" s="17">
        <f>[1]StylePortfolios!W53/100-$N69</f>
        <v>2.7799999999999998E-2</v>
      </c>
      <c r="Y69" s="18">
        <f t="shared" si="6"/>
        <v>1.3987144156947989E-2</v>
      </c>
      <c r="Z69" s="18">
        <f t="shared" si="7"/>
        <v>1.9564020166724428E-4</v>
      </c>
      <c r="AA69" s="19">
        <f t="shared" si="13"/>
        <v>1.0678902604248997E-2</v>
      </c>
      <c r="AC69" s="12"/>
      <c r="AD69" s="12"/>
      <c r="AE69" s="12"/>
    </row>
    <row r="70" spans="1:31">
      <c r="A70">
        <v>199904</v>
      </c>
      <c r="B70" s="15">
        <v>3.5298946504309647E-2</v>
      </c>
      <c r="C70" s="15">
        <v>3.9446366782006859E-2</v>
      </c>
      <c r="D70" s="15">
        <v>2.0987239758226917E-2</v>
      </c>
      <c r="E70" s="15">
        <v>3.5077951002227215E-2</v>
      </c>
      <c r="F70">
        <v>199904</v>
      </c>
      <c r="G70">
        <v>4.34</v>
      </c>
      <c r="H70">
        <v>3.18</v>
      </c>
      <c r="I70">
        <v>2.4500000000000002</v>
      </c>
      <c r="J70">
        <v>0.37</v>
      </c>
      <c r="K70" s="15">
        <f t="shared" si="5"/>
        <v>4.3400000000000001E-2</v>
      </c>
      <c r="L70" s="15">
        <f t="shared" si="5"/>
        <v>3.1800000000000002E-2</v>
      </c>
      <c r="M70" s="15">
        <f t="shared" si="5"/>
        <v>2.4500000000000001E-2</v>
      </c>
      <c r="N70" s="15">
        <f t="shared" si="5"/>
        <v>3.7000000000000002E-3</v>
      </c>
      <c r="O70" s="16">
        <f t="shared" si="9"/>
        <v>3.1598946504309645E-2</v>
      </c>
      <c r="P70" s="16">
        <f t="shared" si="10"/>
        <v>3.5746366782006857E-2</v>
      </c>
      <c r="Q70" s="16">
        <f t="shared" si="11"/>
        <v>1.7287239758226915E-2</v>
      </c>
      <c r="R70" s="16">
        <f t="shared" si="12"/>
        <v>3.1377951002227213E-2</v>
      </c>
      <c r="S70" s="17">
        <f>[1]StylePortfolios!B54/100-$N70</f>
        <v>9.290000000000001E-2</v>
      </c>
      <c r="T70" s="17">
        <f>[1]StylePortfolios!C54/100-$N70</f>
        <v>8.270000000000001E-2</v>
      </c>
      <c r="U70" s="17">
        <f>[1]StylePortfolios!D54/100-$N70</f>
        <v>3.4899999999999994E-2</v>
      </c>
      <c r="V70" s="17">
        <f>[1]StylePortfolios!U54/100-$N70</f>
        <v>3.7599999999999995E-2</v>
      </c>
      <c r="W70" s="17">
        <f>[1]StylePortfolios!V54/100-$N70</f>
        <v>1.6300000000000002E-2</v>
      </c>
      <c r="X70" s="17">
        <f>[1]StylePortfolios!W54/100-$N70</f>
        <v>9.1499999999999998E-2</v>
      </c>
      <c r="Y70" s="18">
        <f t="shared" si="6"/>
        <v>-3.6512697083701327E-2</v>
      </c>
      <c r="Z70" s="18">
        <f t="shared" si="7"/>
        <v>1.3331770483261314E-3</v>
      </c>
      <c r="AA70" s="19">
        <f t="shared" si="13"/>
        <v>7.4335288438569529E-4</v>
      </c>
      <c r="AC70" s="12"/>
      <c r="AD70" s="12"/>
      <c r="AE70" s="12"/>
    </row>
    <row r="71" spans="1:31">
      <c r="A71">
        <v>199905</v>
      </c>
      <c r="B71" s="15">
        <v>-5.8411523721421998E-2</v>
      </c>
      <c r="C71" s="15">
        <v>-1.9242476697736266E-2</v>
      </c>
      <c r="D71" s="15">
        <v>-2.0720276270350335E-2</v>
      </c>
      <c r="E71" s="15">
        <v>-2.5820333512641236E-2</v>
      </c>
      <c r="F71">
        <v>199905</v>
      </c>
      <c r="G71">
        <v>-2.46</v>
      </c>
      <c r="H71">
        <v>3.64</v>
      </c>
      <c r="I71">
        <v>2.69</v>
      </c>
      <c r="J71">
        <v>0.34</v>
      </c>
      <c r="K71" s="15">
        <f t="shared" si="5"/>
        <v>-2.46E-2</v>
      </c>
      <c r="L71" s="15">
        <f t="shared" si="5"/>
        <v>3.6400000000000002E-2</v>
      </c>
      <c r="M71" s="15">
        <f t="shared" si="5"/>
        <v>2.69E-2</v>
      </c>
      <c r="N71" s="15">
        <f t="shared" si="5"/>
        <v>3.4000000000000002E-3</v>
      </c>
      <c r="O71" s="16">
        <f t="shared" si="9"/>
        <v>-6.1811523721421999E-2</v>
      </c>
      <c r="P71" s="16">
        <f t="shared" si="10"/>
        <v>-2.2642476697736266E-2</v>
      </c>
      <c r="Q71" s="16">
        <f t="shared" si="11"/>
        <v>-2.4120276270350335E-2</v>
      </c>
      <c r="R71" s="16">
        <f t="shared" si="12"/>
        <v>-2.9220333512641236E-2</v>
      </c>
      <c r="S71" s="17">
        <f>[1]StylePortfolios!B55/100-$N71</f>
        <v>1.5200000000000002E-2</v>
      </c>
      <c r="T71" s="17">
        <f>[1]StylePortfolios!C55/100-$N71</f>
        <v>9.7000000000000003E-3</v>
      </c>
      <c r="U71" s="17">
        <f>[1]StylePortfolios!D55/100-$N71</f>
        <v>-2.5400000000000002E-2</v>
      </c>
      <c r="V71" s="17">
        <f>[1]StylePortfolios!U55/100-$N71</f>
        <v>-4.8000000000000004E-3</v>
      </c>
      <c r="W71" s="17">
        <f>[1]StylePortfolios!V55/100-$N71</f>
        <v>-2.7300000000000001E-2</v>
      </c>
      <c r="X71" s="17">
        <f>[1]StylePortfolios!W55/100-$N71</f>
        <v>-8.9000000000000017E-3</v>
      </c>
      <c r="Y71" s="18">
        <f t="shared" si="6"/>
        <v>-1.3031231235045666E-2</v>
      </c>
      <c r="Z71" s="18">
        <f t="shared" si="7"/>
        <v>1.698129875012298E-4</v>
      </c>
      <c r="AA71" s="19">
        <f t="shared" si="13"/>
        <v>4.3752895611565683E-3</v>
      </c>
      <c r="AC71" s="12"/>
      <c r="AD71" s="12"/>
      <c r="AE71" s="12"/>
    </row>
    <row r="72" spans="1:31">
      <c r="A72">
        <v>199906</v>
      </c>
      <c r="B72" s="15">
        <v>1.8385964912281505E-2</v>
      </c>
      <c r="C72" s="15">
        <v>2.5848297002724507E-2</v>
      </c>
      <c r="D72" s="15">
        <v>5.5079764903442463E-2</v>
      </c>
      <c r="E72" s="15">
        <v>5.6322473771396986E-2</v>
      </c>
      <c r="F72">
        <v>199906</v>
      </c>
      <c r="G72">
        <v>4.7699999999999996</v>
      </c>
      <c r="H72">
        <v>3.45</v>
      </c>
      <c r="I72">
        <v>-4.1900000000000004</v>
      </c>
      <c r="J72">
        <v>0.4</v>
      </c>
      <c r="K72" s="15">
        <f t="shared" si="5"/>
        <v>4.7699999999999992E-2</v>
      </c>
      <c r="L72" s="15">
        <f t="shared" si="5"/>
        <v>3.4500000000000003E-2</v>
      </c>
      <c r="M72" s="15">
        <f t="shared" si="5"/>
        <v>-4.1900000000000007E-2</v>
      </c>
      <c r="N72" s="15">
        <f t="shared" si="5"/>
        <v>4.0000000000000001E-3</v>
      </c>
      <c r="O72" s="16">
        <f t="shared" si="9"/>
        <v>1.4385964912281505E-2</v>
      </c>
      <c r="P72" s="16">
        <f t="shared" si="10"/>
        <v>2.1848297002724507E-2</v>
      </c>
      <c r="Q72" s="16">
        <f t="shared" si="11"/>
        <v>5.1079764903442459E-2</v>
      </c>
      <c r="R72" s="16">
        <f t="shared" si="12"/>
        <v>5.2322473771396982E-2</v>
      </c>
      <c r="S72" s="17">
        <f>[1]StylePortfolios!B56/100-$N72</f>
        <v>6.6299999999999998E-2</v>
      </c>
      <c r="T72" s="17">
        <f>[1]StylePortfolios!C56/100-$N72</f>
        <v>4.8500000000000001E-2</v>
      </c>
      <c r="U72" s="17">
        <f>[1]StylePortfolios!D56/100-$N72</f>
        <v>4.6600000000000003E-2</v>
      </c>
      <c r="V72" s="17">
        <f>[1]StylePortfolios!U56/100-$N72</f>
        <v>1.8099999999999998E-2</v>
      </c>
      <c r="W72" s="17">
        <f>[1]StylePortfolios!V56/100-$N72</f>
        <v>6.4199999999999993E-2</v>
      </c>
      <c r="X72" s="17">
        <f>[1]StylePortfolios!W56/100-$N72</f>
        <v>2.5999999999999999E-2</v>
      </c>
      <c r="Y72" s="18">
        <f t="shared" si="6"/>
        <v>-1.8214283183475431E-2</v>
      </c>
      <c r="Z72" s="18">
        <f t="shared" si="7"/>
        <v>3.3176011188783586E-4</v>
      </c>
      <c r="AA72" s="19">
        <f t="shared" si="13"/>
        <v>1.0103299433714114E-4</v>
      </c>
      <c r="AC72" s="12"/>
      <c r="AD72" s="12"/>
      <c r="AE72" s="12"/>
    </row>
    <row r="73" spans="1:31">
      <c r="A73">
        <v>199907</v>
      </c>
      <c r="B73" s="15">
        <v>-4.9928673323823114E-2</v>
      </c>
      <c r="C73" s="15">
        <v>-1.0006671114075938E-2</v>
      </c>
      <c r="D73" s="15">
        <v>-1.5438484800254781E-2</v>
      </c>
      <c r="E73" s="15">
        <v>1.0679560899111484E-2</v>
      </c>
      <c r="F73">
        <v>199907</v>
      </c>
      <c r="G73">
        <v>-3.47</v>
      </c>
      <c r="H73">
        <v>2.25</v>
      </c>
      <c r="I73">
        <v>0.51</v>
      </c>
      <c r="J73">
        <v>0.38</v>
      </c>
      <c r="K73" s="15">
        <f t="shared" si="5"/>
        <v>-3.4700000000000002E-2</v>
      </c>
      <c r="L73" s="15">
        <f t="shared" si="5"/>
        <v>2.2499999999999999E-2</v>
      </c>
      <c r="M73" s="15">
        <f t="shared" si="5"/>
        <v>5.1000000000000004E-3</v>
      </c>
      <c r="N73" s="15">
        <f t="shared" si="5"/>
        <v>3.8E-3</v>
      </c>
      <c r="O73" s="16">
        <f t="shared" si="9"/>
        <v>-5.3728673323823112E-2</v>
      </c>
      <c r="P73" s="16">
        <f t="shared" si="10"/>
        <v>-1.3806671114075937E-2</v>
      </c>
      <c r="Q73" s="16">
        <f t="shared" si="11"/>
        <v>-1.9238484800254783E-2</v>
      </c>
      <c r="R73" s="16">
        <f t="shared" si="12"/>
        <v>6.8795608991114848E-3</v>
      </c>
      <c r="S73" s="17">
        <f>[1]StylePortfolios!B57/100-$N73</f>
        <v>7.0000000000000053E-4</v>
      </c>
      <c r="T73" s="17">
        <f>[1]StylePortfolios!C57/100-$N73</f>
        <v>-1.9500000000000003E-2</v>
      </c>
      <c r="U73" s="17">
        <f>[1]StylePortfolios!D57/100-$N73</f>
        <v>-3.73E-2</v>
      </c>
      <c r="V73" s="17">
        <f>[1]StylePortfolios!U57/100-$N73</f>
        <v>-3.2799999999999996E-2</v>
      </c>
      <c r="W73" s="17">
        <f>[1]StylePortfolios!V57/100-$N73</f>
        <v>-3.4499999999999996E-2</v>
      </c>
      <c r="X73" s="17">
        <f>[1]StylePortfolios!W57/100-$N73</f>
        <v>-3.56E-2</v>
      </c>
      <c r="Y73" s="18">
        <f t="shared" si="6"/>
        <v>1.7711412347315443E-2</v>
      </c>
      <c r="Z73" s="18">
        <f t="shared" si="7"/>
        <v>3.1369412733663792E-4</v>
      </c>
      <c r="AA73" s="19">
        <f t="shared" si="13"/>
        <v>3.3713260457385154E-3</v>
      </c>
      <c r="AC73" s="12"/>
      <c r="AD73" s="12"/>
      <c r="AE73" s="12"/>
    </row>
    <row r="74" spans="1:31">
      <c r="A74">
        <v>199908</v>
      </c>
      <c r="B74" s="15">
        <v>-1.3813813813813747E-2</v>
      </c>
      <c r="C74" s="15">
        <v>-9.4339622641509413E-3</v>
      </c>
      <c r="D74" s="15">
        <v>-2.9097963142579841E-2</v>
      </c>
      <c r="E74" s="15">
        <v>5.9299191374662108E-3</v>
      </c>
      <c r="F74">
        <v>199908</v>
      </c>
      <c r="G74">
        <v>-1.38</v>
      </c>
      <c r="H74">
        <v>-1.32</v>
      </c>
      <c r="I74">
        <v>-0.95</v>
      </c>
      <c r="J74">
        <v>0.39</v>
      </c>
      <c r="K74" s="15">
        <f t="shared" si="5"/>
        <v>-1.38E-2</v>
      </c>
      <c r="L74" s="15">
        <f t="shared" si="5"/>
        <v>-1.32E-2</v>
      </c>
      <c r="M74" s="15">
        <f t="shared" si="5"/>
        <v>-9.4999999999999998E-3</v>
      </c>
      <c r="N74" s="15">
        <f t="shared" si="5"/>
        <v>3.9000000000000003E-3</v>
      </c>
      <c r="O74" s="16">
        <f t="shared" si="9"/>
        <v>-1.7713813813813747E-2</v>
      </c>
      <c r="P74" s="16">
        <f t="shared" si="10"/>
        <v>-1.3333962264150942E-2</v>
      </c>
      <c r="Q74" s="16">
        <f t="shared" si="11"/>
        <v>-3.2997963142579842E-2</v>
      </c>
      <c r="R74" s="16">
        <f t="shared" si="12"/>
        <v>2.0299191374662105E-3</v>
      </c>
      <c r="S74" s="17">
        <f>[1]StylePortfolios!B58/100-$N74</f>
        <v>-3.9300000000000002E-2</v>
      </c>
      <c r="T74" s="17">
        <f>[1]StylePortfolios!C58/100-$N74</f>
        <v>-4.1000000000000002E-2</v>
      </c>
      <c r="U74" s="17">
        <f>[1]StylePortfolios!D58/100-$N74</f>
        <v>-8.8999999999999999E-3</v>
      </c>
      <c r="V74" s="17">
        <f>[1]StylePortfolios!U58/100-$N74</f>
        <v>-3.9800000000000002E-2</v>
      </c>
      <c r="W74" s="17">
        <f>[1]StylePortfolios!V58/100-$N74</f>
        <v>-7.1999999999999998E-3</v>
      </c>
      <c r="X74" s="17">
        <f>[1]StylePortfolios!W58/100-$N74</f>
        <v>-3.0300000000000001E-2</v>
      </c>
      <c r="Y74" s="18">
        <f t="shared" si="6"/>
        <v>1.3363639169620148E-2</v>
      </c>
      <c r="Z74" s="18">
        <f t="shared" si="7"/>
        <v>1.7858685185580587E-4</v>
      </c>
      <c r="AA74" s="19">
        <f t="shared" si="13"/>
        <v>4.8612584440569653E-4</v>
      </c>
      <c r="AC74" s="12"/>
      <c r="AD74" s="12"/>
      <c r="AE74" s="12"/>
    </row>
    <row r="75" spans="1:31">
      <c r="A75">
        <v>199909</v>
      </c>
      <c r="B75" s="15">
        <v>-3.6236297198538381E-2</v>
      </c>
      <c r="C75" s="15">
        <v>-1.5683469387754889E-2</v>
      </c>
      <c r="D75" s="15">
        <v>-2.4975024975025795E-3</v>
      </c>
      <c r="E75" s="15">
        <v>-1.5005359056806111E-2</v>
      </c>
      <c r="F75">
        <v>199909</v>
      </c>
      <c r="G75">
        <v>-2.81</v>
      </c>
      <c r="H75">
        <v>3.16</v>
      </c>
      <c r="I75">
        <v>-2.98</v>
      </c>
      <c r="J75">
        <v>0.39</v>
      </c>
      <c r="K75" s="15">
        <f t="shared" si="5"/>
        <v>-2.81E-2</v>
      </c>
      <c r="L75" s="15">
        <f t="shared" si="5"/>
        <v>3.1600000000000003E-2</v>
      </c>
      <c r="M75" s="15">
        <f t="shared" si="5"/>
        <v>-2.98E-2</v>
      </c>
      <c r="N75" s="15">
        <f t="shared" si="5"/>
        <v>3.9000000000000003E-3</v>
      </c>
      <c r="O75" s="16">
        <f t="shared" si="9"/>
        <v>-4.0136297198538382E-2</v>
      </c>
      <c r="P75" s="16">
        <f t="shared" si="10"/>
        <v>-1.958346938775489E-2</v>
      </c>
      <c r="Q75" s="16">
        <f t="shared" si="11"/>
        <v>-6.3975024975025802E-3</v>
      </c>
      <c r="R75" s="16">
        <f t="shared" si="12"/>
        <v>-1.8905359056806112E-2</v>
      </c>
      <c r="S75" s="17">
        <f>[1]StylePortfolios!B59/100-$N75</f>
        <v>-1.2000000000000002E-2</v>
      </c>
      <c r="T75" s="17">
        <f>[1]StylePortfolios!C59/100-$N75</f>
        <v>-7.1999999999999998E-3</v>
      </c>
      <c r="U75" s="17">
        <f>[1]StylePortfolios!D59/100-$N75</f>
        <v>-3.1899999999999998E-2</v>
      </c>
      <c r="V75" s="17">
        <f>[1]StylePortfolios!U59/100-$N75</f>
        <v>-1.43E-2</v>
      </c>
      <c r="W75" s="17">
        <f>[1]StylePortfolios!V59/100-$N75</f>
        <v>-2.2699999999999998E-2</v>
      </c>
      <c r="X75" s="17">
        <f>[1]StylePortfolios!W59/100-$N75</f>
        <v>-5.3599999999999995E-2</v>
      </c>
      <c r="Y75" s="18">
        <f t="shared" si="6"/>
        <v>1.8142853827418308E-2</v>
      </c>
      <c r="Z75" s="18">
        <f t="shared" si="7"/>
        <v>3.2916314500306716E-4</v>
      </c>
      <c r="AA75" s="19">
        <f t="shared" si="13"/>
        <v>1.9776471692256065E-3</v>
      </c>
      <c r="AC75" s="12"/>
      <c r="AD75" s="12"/>
      <c r="AE75" s="12"/>
    </row>
    <row r="76" spans="1:31">
      <c r="A76">
        <v>199910</v>
      </c>
      <c r="B76" s="15">
        <v>0.10347551342812</v>
      </c>
      <c r="C76" s="15">
        <v>1.6666666666666607E-2</v>
      </c>
      <c r="D76" s="15">
        <v>3.6721749290602679E-2</v>
      </c>
      <c r="E76" s="15">
        <v>3.0467899891186256E-2</v>
      </c>
      <c r="F76">
        <v>199910</v>
      </c>
      <c r="G76">
        <v>6.13</v>
      </c>
      <c r="H76">
        <v>-6.78</v>
      </c>
      <c r="I76">
        <v>-3.24</v>
      </c>
      <c r="J76">
        <v>0.39</v>
      </c>
      <c r="K76" s="15">
        <f t="shared" si="5"/>
        <v>6.13E-2</v>
      </c>
      <c r="L76" s="15">
        <f t="shared" si="5"/>
        <v>-6.7799999999999999E-2</v>
      </c>
      <c r="M76" s="15">
        <f t="shared" si="5"/>
        <v>-3.2400000000000005E-2</v>
      </c>
      <c r="N76" s="15">
        <f t="shared" si="5"/>
        <v>3.9000000000000003E-3</v>
      </c>
      <c r="O76" s="16">
        <f t="shared" si="9"/>
        <v>9.9575513428120002E-2</v>
      </c>
      <c r="P76" s="16">
        <f t="shared" si="10"/>
        <v>1.2766666666666607E-2</v>
      </c>
      <c r="Q76" s="16">
        <f t="shared" si="11"/>
        <v>3.2821749290602678E-2</v>
      </c>
      <c r="R76" s="16">
        <f t="shared" si="12"/>
        <v>2.6567899891186256E-2</v>
      </c>
      <c r="S76" s="17">
        <f>[1]StylePortfolios!B60/100-$N76</f>
        <v>-1.15E-2</v>
      </c>
      <c r="T76" s="17">
        <f>[1]StylePortfolios!C60/100-$N76</f>
        <v>2.6399999999999996E-2</v>
      </c>
      <c r="U76" s="17">
        <f>[1]StylePortfolios!D60/100-$N76</f>
        <v>6.4000000000000001E-2</v>
      </c>
      <c r="V76" s="17">
        <f>[1]StylePortfolios!U60/100-$N76</f>
        <v>2.4400000000000002E-2</v>
      </c>
      <c r="W76" s="17">
        <f>[1]StylePortfolios!V60/100-$N76</f>
        <v>6.5100000000000005E-2</v>
      </c>
      <c r="X76" s="17">
        <f>[1]StylePortfolios!W60/100-$N76</f>
        <v>4.6299999999999994E-2</v>
      </c>
      <c r="Y76" s="18">
        <f t="shared" si="6"/>
        <v>-3.2795701058982912E-2</v>
      </c>
      <c r="Z76" s="18">
        <f t="shared" si="7"/>
        <v>1.075558007950173E-3</v>
      </c>
      <c r="AA76" s="19">
        <f t="shared" si="13"/>
        <v>9.0708605637745375E-3</v>
      </c>
      <c r="AC76" s="12"/>
      <c r="AD76" s="12"/>
      <c r="AE76" s="12"/>
    </row>
    <row r="77" spans="1:31">
      <c r="A77">
        <v>199911</v>
      </c>
      <c r="B77" s="15">
        <v>4.896206156048688E-2</v>
      </c>
      <c r="C77" s="15">
        <v>3.1420765027322384E-2</v>
      </c>
      <c r="D77" s="15">
        <v>4.0573176622122009E-2</v>
      </c>
      <c r="E77" s="15">
        <v>5.2270327349524637E-2</v>
      </c>
      <c r="F77">
        <v>199911</v>
      </c>
      <c r="G77">
        <v>3.37</v>
      </c>
      <c r="H77">
        <v>7.78</v>
      </c>
      <c r="I77">
        <v>-8.02</v>
      </c>
      <c r="J77">
        <v>0.36</v>
      </c>
      <c r="K77" s="15">
        <f t="shared" si="5"/>
        <v>3.3700000000000001E-2</v>
      </c>
      <c r="L77" s="15">
        <f t="shared" si="5"/>
        <v>7.7800000000000008E-2</v>
      </c>
      <c r="M77" s="15">
        <f t="shared" si="5"/>
        <v>-8.0199999999999994E-2</v>
      </c>
      <c r="N77" s="15">
        <f t="shared" si="5"/>
        <v>3.5999999999999999E-3</v>
      </c>
      <c r="O77" s="16">
        <f t="shared" si="9"/>
        <v>4.5362061560486881E-2</v>
      </c>
      <c r="P77" s="16">
        <f t="shared" si="10"/>
        <v>2.7820765027322385E-2</v>
      </c>
      <c r="Q77" s="16">
        <f t="shared" si="11"/>
        <v>3.697317662212201E-2</v>
      </c>
      <c r="R77" s="16">
        <f t="shared" si="12"/>
        <v>4.8670327349524638E-2</v>
      </c>
      <c r="S77" s="17">
        <f>[1]StylePortfolios!B61/100-$N77</f>
        <v>9.8099999999999993E-2</v>
      </c>
      <c r="T77" s="17">
        <f>[1]StylePortfolios!C61/100-$N77</f>
        <v>6.0000000000000005E-2</v>
      </c>
      <c r="U77" s="17">
        <f>[1]StylePortfolios!D61/100-$N77</f>
        <v>2.3000000000000003E-2</v>
      </c>
      <c r="V77" s="17">
        <f>[1]StylePortfolios!U61/100-$N77</f>
        <v>8.1699999999999981E-2</v>
      </c>
      <c r="W77" s="17">
        <f>[1]StylePortfolios!V61/100-$N77</f>
        <v>4.0400000000000005E-2</v>
      </c>
      <c r="X77" s="17">
        <f>[1]StylePortfolios!W61/100-$N77</f>
        <v>-1.9200000000000002E-2</v>
      </c>
      <c r="Y77" s="18">
        <f t="shared" si="6"/>
        <v>1.642360870737478E-2</v>
      </c>
      <c r="Z77" s="18">
        <f t="shared" si="7"/>
        <v>2.6973492297295668E-4</v>
      </c>
      <c r="AA77" s="19">
        <f t="shared" si="13"/>
        <v>1.6832650830372669E-3</v>
      </c>
      <c r="AC77" s="12"/>
      <c r="AD77" s="12"/>
      <c r="AE77" s="12"/>
    </row>
    <row r="78" spans="1:31">
      <c r="A78">
        <v>199912</v>
      </c>
      <c r="B78" s="15">
        <v>2.7296301351166896E-2</v>
      </c>
      <c r="C78" s="15">
        <v>5.8543841059602864E-2</v>
      </c>
      <c r="D78" s="15">
        <v>8.3088349063902722E-2</v>
      </c>
      <c r="E78" s="15">
        <v>8.7370797792272636E-2</v>
      </c>
      <c r="F78">
        <v>199912</v>
      </c>
      <c r="G78">
        <v>7.72</v>
      </c>
      <c r="H78">
        <v>7.01</v>
      </c>
      <c r="I78">
        <v>-9.1999999999999993</v>
      </c>
      <c r="J78">
        <v>0.44</v>
      </c>
      <c r="K78" s="15">
        <f t="shared" si="5"/>
        <v>7.7199999999999991E-2</v>
      </c>
      <c r="L78" s="15">
        <f t="shared" si="5"/>
        <v>7.0099999999999996E-2</v>
      </c>
      <c r="M78" s="15">
        <f t="shared" si="5"/>
        <v>-9.1999999999999998E-2</v>
      </c>
      <c r="N78" s="15">
        <f t="shared" si="5"/>
        <v>4.4000000000000003E-3</v>
      </c>
      <c r="O78" s="16">
        <f t="shared" si="9"/>
        <v>2.2896301351166895E-2</v>
      </c>
      <c r="P78" s="16">
        <f t="shared" si="10"/>
        <v>5.4143841059602862E-2</v>
      </c>
      <c r="Q78" s="16">
        <f t="shared" si="11"/>
        <v>7.8688349063902721E-2</v>
      </c>
      <c r="R78" s="16">
        <f t="shared" si="12"/>
        <v>8.2970797792272635E-2</v>
      </c>
      <c r="S78" s="17">
        <f>[1]StylePortfolios!B62/100-$N78</f>
        <v>0.1211</v>
      </c>
      <c r="T78" s="17">
        <f>[1]StylePortfolios!C62/100-$N78</f>
        <v>0.10290000000000001</v>
      </c>
      <c r="U78" s="17">
        <f>[1]StylePortfolios!D62/100-$N78</f>
        <v>6.1399999999999996E-2</v>
      </c>
      <c r="V78" s="17">
        <f>[1]StylePortfolios!U62/100-$N78</f>
        <v>0.20180000000000003</v>
      </c>
      <c r="W78" s="17">
        <f>[1]StylePortfolios!V62/100-$N78</f>
        <v>7.7200000000000005E-2</v>
      </c>
      <c r="X78" s="17">
        <f>[1]StylePortfolios!W62/100-$N78</f>
        <v>2.2600000000000002E-2</v>
      </c>
      <c r="Y78" s="18">
        <f t="shared" si="6"/>
        <v>2.7380996246275449E-3</v>
      </c>
      <c r="Z78" s="18">
        <f t="shared" si="7"/>
        <v>7.4971895543855025E-6</v>
      </c>
      <c r="AA78" s="19">
        <f t="shared" si="13"/>
        <v>3.4454240370687E-4</v>
      </c>
      <c r="AC78" s="12"/>
      <c r="AD78" s="12"/>
      <c r="AE78" s="12"/>
    </row>
    <row r="79" spans="1:31">
      <c r="A79">
        <v>200001</v>
      </c>
      <c r="B79" s="15">
        <v>-9.1935698153314815E-2</v>
      </c>
      <c r="C79" s="15">
        <v>-2.3003194888179035E-2</v>
      </c>
      <c r="D79" s="15">
        <v>-3.4821726091302962E-2</v>
      </c>
      <c r="E79" s="15">
        <v>-4.1984732824427606E-2</v>
      </c>
      <c r="F79">
        <v>200001</v>
      </c>
      <c r="G79">
        <v>-4.7300000000000004</v>
      </c>
      <c r="H79">
        <v>4.37</v>
      </c>
      <c r="I79">
        <v>0.24</v>
      </c>
      <c r="J79">
        <v>0.41</v>
      </c>
      <c r="K79" s="15">
        <f t="shared" si="5"/>
        <v>-4.7300000000000002E-2</v>
      </c>
      <c r="L79" s="15">
        <f t="shared" si="5"/>
        <v>4.3700000000000003E-2</v>
      </c>
      <c r="M79" s="15">
        <f t="shared" si="5"/>
        <v>2.3999999999999998E-3</v>
      </c>
      <c r="N79" s="15">
        <f t="shared" si="5"/>
        <v>4.0999999999999995E-3</v>
      </c>
      <c r="O79" s="16">
        <f t="shared" si="9"/>
        <v>-9.6035698153314808E-2</v>
      </c>
      <c r="P79" s="16">
        <f t="shared" si="10"/>
        <v>-2.7103194888179034E-2</v>
      </c>
      <c r="Q79" s="16">
        <f t="shared" si="11"/>
        <v>-3.8921726091302962E-2</v>
      </c>
      <c r="R79" s="16">
        <f t="shared" si="12"/>
        <v>-4.6084732824427606E-2</v>
      </c>
      <c r="S79" s="17">
        <f>[1]StylePortfolios!B63/100-$N79</f>
        <v>3.6400000000000002E-2</v>
      </c>
      <c r="T79" s="17">
        <f>[1]StylePortfolios!C63/100-$N79</f>
        <v>-4.1500000000000002E-2</v>
      </c>
      <c r="U79" s="17">
        <f>[1]StylePortfolios!D63/100-$N79</f>
        <v>-4.8399999999999999E-2</v>
      </c>
      <c r="V79" s="17">
        <f>[1]StylePortfolios!U63/100-$N79</f>
        <v>9.300000000000001E-3</v>
      </c>
      <c r="W79" s="17">
        <f>[1]StylePortfolios!V63/100-$N79</f>
        <v>-4.9999999999999996E-2</v>
      </c>
      <c r="X79" s="17">
        <f>[1]StylePortfolios!W63/100-$N79</f>
        <v>-3.6699999999999997E-2</v>
      </c>
      <c r="Y79" s="18">
        <f t="shared" si="6"/>
        <v>1.0548099429198612E-2</v>
      </c>
      <c r="Z79" s="18">
        <f t="shared" ref="Z79:Z142" si="14">Y79^2</f>
        <v>1.112624015682601E-4</v>
      </c>
      <c r="AA79" s="19">
        <f t="shared" ref="AA79:AA142" si="15">(O79-$AM$16)^2</f>
        <v>1.0074166217875463E-2</v>
      </c>
      <c r="AC79" s="12"/>
      <c r="AD79" s="12"/>
      <c r="AE79" s="12"/>
    </row>
    <row r="80" spans="1:31">
      <c r="A80">
        <v>200002</v>
      </c>
      <c r="B80" s="15">
        <v>3.3650329188004147E-3</v>
      </c>
      <c r="C80" s="15">
        <v>3.4009156311314737E-2</v>
      </c>
      <c r="D80" s="15">
        <v>4.6090108751942083E-2</v>
      </c>
      <c r="E80" s="15">
        <v>4.3824701195219307E-2</v>
      </c>
      <c r="F80">
        <v>200002</v>
      </c>
      <c r="G80">
        <v>2.4500000000000002</v>
      </c>
      <c r="H80">
        <v>22.02</v>
      </c>
      <c r="I80">
        <v>-12.68</v>
      </c>
      <c r="J80">
        <v>0.43</v>
      </c>
      <c r="K80" s="15">
        <f t="shared" si="5"/>
        <v>2.4500000000000001E-2</v>
      </c>
      <c r="L80" s="15">
        <f t="shared" si="5"/>
        <v>0.22020000000000001</v>
      </c>
      <c r="M80" s="15">
        <f t="shared" si="5"/>
        <v>-0.1268</v>
      </c>
      <c r="N80" s="15">
        <f t="shared" si="5"/>
        <v>4.3E-3</v>
      </c>
      <c r="O80" s="16">
        <f t="shared" si="9"/>
        <v>-9.3496708119958534E-4</v>
      </c>
      <c r="P80" s="16">
        <f t="shared" si="10"/>
        <v>2.9709156311314738E-2</v>
      </c>
      <c r="Q80" s="16">
        <f t="shared" si="11"/>
        <v>4.1790108751942084E-2</v>
      </c>
      <c r="R80" s="16">
        <f t="shared" si="12"/>
        <v>3.9524701195219308E-2</v>
      </c>
      <c r="S80" s="17">
        <f>[1]StylePortfolios!B64/100-$N80</f>
        <v>0.2379</v>
      </c>
      <c r="T80" s="17">
        <f>[1]StylePortfolios!C64/100-$N80</f>
        <v>0.13140000000000002</v>
      </c>
      <c r="U80" s="17">
        <f>[1]StylePortfolios!D64/100-$N80</f>
        <v>-7.1999999999999998E-3</v>
      </c>
      <c r="V80" s="17">
        <f>[1]StylePortfolios!U64/100-$N80</f>
        <v>0.21609999999999999</v>
      </c>
      <c r="W80" s="17">
        <f>[1]StylePortfolios!V64/100-$N80</f>
        <v>1.7100000000000004E-2</v>
      </c>
      <c r="X80" s="17">
        <f>[1]StylePortfolios!W64/100-$N80</f>
        <v>-2.4E-2</v>
      </c>
      <c r="Y80" s="18">
        <f t="shared" si="6"/>
        <v>1.0562338518453677E-2</v>
      </c>
      <c r="Z80" s="18">
        <f t="shared" si="14"/>
        <v>1.1156299497841021E-4</v>
      </c>
      <c r="AA80" s="19">
        <f t="shared" si="15"/>
        <v>2.7766734197455932E-5</v>
      </c>
      <c r="AC80" s="12"/>
      <c r="AD80" s="12"/>
      <c r="AE80" s="12"/>
    </row>
    <row r="81" spans="1:31">
      <c r="A81">
        <v>200003</v>
      </c>
      <c r="B81" s="15">
        <v>9.7404491105278712E-2</v>
      </c>
      <c r="C81" s="15">
        <v>3.1590955091713724E-2</v>
      </c>
      <c r="D81" s="15">
        <v>4.5323862675460846E-2</v>
      </c>
      <c r="E81" s="15">
        <v>4.1030534351145009E-2</v>
      </c>
      <c r="F81">
        <v>200003</v>
      </c>
      <c r="G81">
        <v>5.2</v>
      </c>
      <c r="H81">
        <v>-16.39</v>
      </c>
      <c r="I81">
        <v>7.67</v>
      </c>
      <c r="J81">
        <v>0.47</v>
      </c>
      <c r="K81" s="15">
        <f t="shared" si="5"/>
        <v>5.2000000000000005E-2</v>
      </c>
      <c r="L81" s="15">
        <f t="shared" si="5"/>
        <v>-0.16390000000000002</v>
      </c>
      <c r="M81" s="15">
        <f t="shared" si="5"/>
        <v>7.6700000000000004E-2</v>
      </c>
      <c r="N81" s="15">
        <f t="shared" si="5"/>
        <v>4.6999999999999993E-3</v>
      </c>
      <c r="O81" s="16">
        <f t="shared" si="9"/>
        <v>9.2704491105278716E-2</v>
      </c>
      <c r="P81" s="16">
        <f t="shared" si="10"/>
        <v>2.6890955091713725E-2</v>
      </c>
      <c r="Q81" s="16">
        <f t="shared" si="11"/>
        <v>4.0623862675460851E-2</v>
      </c>
      <c r="R81" s="16">
        <f t="shared" si="12"/>
        <v>3.6330534351145014E-2</v>
      </c>
      <c r="S81" s="17">
        <f>[1]StylePortfolios!B65/100-$N81</f>
        <v>-9.3099999999999988E-2</v>
      </c>
      <c r="T81" s="17">
        <f>[1]StylePortfolios!C65/100-$N81</f>
        <v>-1.7599999999999998E-2</v>
      </c>
      <c r="U81" s="17">
        <f>[1]StylePortfolios!D65/100-$N81</f>
        <v>8.8999999999999996E-2</v>
      </c>
      <c r="V81" s="17">
        <f>[1]StylePortfolios!U65/100-$N81</f>
        <v>-5.5499999999999994E-2</v>
      </c>
      <c r="W81" s="17">
        <f>[1]StylePortfolios!V65/100-$N81</f>
        <v>7.3100000000000012E-2</v>
      </c>
      <c r="X81" s="17">
        <f>[1]StylePortfolios!W65/100-$N81</f>
        <v>7.9900000000000013E-2</v>
      </c>
      <c r="Y81" s="18">
        <f t="shared" si="6"/>
        <v>-3.0137835466642681E-2</v>
      </c>
      <c r="Z81" s="18">
        <f t="shared" si="14"/>
        <v>9.0828912661442549E-4</v>
      </c>
      <c r="AA81" s="19">
        <f t="shared" si="15"/>
        <v>7.8092645368849078E-3</v>
      </c>
      <c r="AC81" s="12"/>
      <c r="AD81" s="12"/>
      <c r="AE81" s="12"/>
    </row>
    <row r="82" spans="1:31">
      <c r="A82">
        <v>200004</v>
      </c>
      <c r="B82" s="15">
        <v>-2.1923996811055058E-2</v>
      </c>
      <c r="C82" s="15">
        <v>-2.5862068965517127E-2</v>
      </c>
      <c r="D82" s="15">
        <v>-6.4714447500404448E-2</v>
      </c>
      <c r="E82" s="15">
        <v>-3.253895508707616E-2</v>
      </c>
      <c r="F82">
        <v>200004</v>
      </c>
      <c r="G82">
        <v>-6.4</v>
      </c>
      <c r="H82">
        <v>-7.73</v>
      </c>
      <c r="I82">
        <v>9.1300000000000008</v>
      </c>
      <c r="J82">
        <v>0.46</v>
      </c>
      <c r="K82" s="15">
        <f t="shared" si="5"/>
        <v>-6.4000000000000001E-2</v>
      </c>
      <c r="L82" s="15">
        <f t="shared" si="5"/>
        <v>-7.7300000000000008E-2</v>
      </c>
      <c r="M82" s="15">
        <f t="shared" si="5"/>
        <v>9.1300000000000006E-2</v>
      </c>
      <c r="N82" s="15">
        <f t="shared" si="5"/>
        <v>4.5999999999999999E-3</v>
      </c>
      <c r="O82" s="16">
        <f t="shared" si="9"/>
        <v>-2.6523996811055058E-2</v>
      </c>
      <c r="P82" s="16">
        <f t="shared" si="10"/>
        <v>-3.0462068965517126E-2</v>
      </c>
      <c r="Q82" s="16">
        <f t="shared" si="11"/>
        <v>-6.9314447500404441E-2</v>
      </c>
      <c r="R82" s="16">
        <f t="shared" si="12"/>
        <v>-3.713895508707616E-2</v>
      </c>
      <c r="S82" s="17">
        <f>[1]StylePortfolios!B66/100-$N82</f>
        <v>-0.14549999999999999</v>
      </c>
      <c r="T82" s="17">
        <f>[1]StylePortfolios!C66/100-$N82</f>
        <v>-6.1100000000000002E-2</v>
      </c>
      <c r="U82" s="17">
        <f>[1]StylePortfolios!D66/100-$N82</f>
        <v>-4.2999999999999997E-2</v>
      </c>
      <c r="V82" s="17">
        <f>[1]StylePortfolios!U66/100-$N82</f>
        <v>-0.13579999999999998</v>
      </c>
      <c r="W82" s="17">
        <f>[1]StylePortfolios!V66/100-$N82</f>
        <v>-5.0799999999999998E-2</v>
      </c>
      <c r="X82" s="17">
        <f>[1]StylePortfolios!W66/100-$N82</f>
        <v>-2.2200000000000001E-2</v>
      </c>
      <c r="Y82" s="18">
        <f t="shared" si="6"/>
        <v>9.245053517283254E-3</v>
      </c>
      <c r="Z82" s="18">
        <f t="shared" si="14"/>
        <v>8.5471014537431462E-5</v>
      </c>
      <c r="AA82" s="19">
        <f t="shared" si="15"/>
        <v>9.5224360971214251E-4</v>
      </c>
      <c r="AC82" s="12"/>
      <c r="AD82" s="12"/>
      <c r="AE82" s="12"/>
    </row>
    <row r="83" spans="1:31">
      <c r="A83">
        <v>200005</v>
      </c>
      <c r="B83" s="15">
        <v>-1.5079472897704171E-2</v>
      </c>
      <c r="C83" s="15">
        <v>-3.7185840707968376E-3</v>
      </c>
      <c r="D83" s="15">
        <v>-3.840166061235073E-2</v>
      </c>
      <c r="E83" s="15">
        <v>-2.3685457129322574E-2</v>
      </c>
      <c r="F83">
        <v>200005</v>
      </c>
      <c r="G83">
        <v>-4.43</v>
      </c>
      <c r="H83">
        <v>-4.8499999999999996</v>
      </c>
      <c r="I83">
        <v>3.72</v>
      </c>
      <c r="J83">
        <v>0.5</v>
      </c>
      <c r="K83" s="15">
        <f t="shared" si="5"/>
        <v>-4.4299999999999999E-2</v>
      </c>
      <c r="L83" s="15">
        <f t="shared" si="5"/>
        <v>-4.8499999999999995E-2</v>
      </c>
      <c r="M83" s="15">
        <f t="shared" si="5"/>
        <v>3.7200000000000004E-2</v>
      </c>
      <c r="N83" s="15">
        <f t="shared" si="5"/>
        <v>5.0000000000000001E-3</v>
      </c>
      <c r="O83" s="16">
        <f t="shared" ref="O83:O114" si="16">B83-$N83</f>
        <v>-2.0079472897704172E-2</v>
      </c>
      <c r="P83" s="16">
        <f t="shared" ref="P83:P114" si="17">C83-$N83</f>
        <v>-8.7185840707968386E-3</v>
      </c>
      <c r="Q83" s="16">
        <f t="shared" ref="Q83:Q114" si="18">D83-$N83</f>
        <v>-4.3401660612350727E-2</v>
      </c>
      <c r="R83" s="16">
        <f t="shared" ref="R83:R114" si="19">E83-$N83</f>
        <v>-2.8685457129322574E-2</v>
      </c>
      <c r="S83" s="17">
        <f>[1]StylePortfolios!B67/100-$N83</f>
        <v>-9.0999999999999998E-2</v>
      </c>
      <c r="T83" s="17">
        <f>[1]StylePortfolios!C67/100-$N83</f>
        <v>-4.9000000000000002E-2</v>
      </c>
      <c r="U83" s="17">
        <f>[1]StylePortfolios!D67/100-$N83</f>
        <v>-3.2099999999999997E-2</v>
      </c>
      <c r="V83" s="17">
        <f>[1]StylePortfolios!U67/100-$N83</f>
        <v>-0.12609999999999999</v>
      </c>
      <c r="W83" s="17">
        <f>[1]StylePortfolios!V67/100-$N83</f>
        <v>-4.0599999999999997E-2</v>
      </c>
      <c r="X83" s="17">
        <f>[1]StylePortfolios!W67/100-$N83</f>
        <v>-3.0000000000000001E-3</v>
      </c>
      <c r="Y83" s="18">
        <f t="shared" si="6"/>
        <v>1.35665312954345E-2</v>
      </c>
      <c r="Z83" s="18">
        <f t="shared" si="14"/>
        <v>1.8405077139000369E-4</v>
      </c>
      <c r="AA83" s="19">
        <f t="shared" si="15"/>
        <v>5.9603952850050739E-4</v>
      </c>
      <c r="AC83" s="12"/>
      <c r="AD83" s="12"/>
      <c r="AE83" s="12"/>
    </row>
    <row r="84" spans="1:31">
      <c r="A84">
        <v>200006</v>
      </c>
      <c r="B84" s="15">
        <v>3.7241379310348766E-3</v>
      </c>
      <c r="C84" s="15">
        <v>2.0572352523098969E-2</v>
      </c>
      <c r="D84" s="15">
        <v>3.8676020867062455E-2</v>
      </c>
      <c r="E84" s="15">
        <v>4.2697719553614677E-2</v>
      </c>
      <c r="F84">
        <v>200006</v>
      </c>
      <c r="G84">
        <v>4.6399999999999997</v>
      </c>
      <c r="H84">
        <v>13.7</v>
      </c>
      <c r="I84">
        <v>-10.050000000000001</v>
      </c>
      <c r="J84">
        <v>0.4</v>
      </c>
      <c r="K84" s="15">
        <f t="shared" ref="K84:N147" si="20">G84/100</f>
        <v>4.6399999999999997E-2</v>
      </c>
      <c r="L84" s="15">
        <f t="shared" si="20"/>
        <v>0.13699999999999998</v>
      </c>
      <c r="M84" s="15">
        <f t="shared" si="20"/>
        <v>-0.10050000000000001</v>
      </c>
      <c r="N84" s="15">
        <f t="shared" si="20"/>
        <v>4.0000000000000001E-3</v>
      </c>
      <c r="O84" s="16">
        <f t="shared" si="16"/>
        <v>-2.7586206896512352E-4</v>
      </c>
      <c r="P84" s="16">
        <f t="shared" si="17"/>
        <v>1.6572352523098969E-2</v>
      </c>
      <c r="Q84" s="16">
        <f t="shared" si="18"/>
        <v>3.4676020867062451E-2</v>
      </c>
      <c r="R84" s="16">
        <f t="shared" si="19"/>
        <v>3.8697719553614673E-2</v>
      </c>
      <c r="S84" s="17">
        <f>[1]StylePortfolios!B68/100-$N84</f>
        <v>0.17119999999999999</v>
      </c>
      <c r="T84" s="17">
        <f>[1]StylePortfolios!C68/100-$N84</f>
        <v>6.1199999999999991E-2</v>
      </c>
      <c r="U84" s="17">
        <f>[1]StylePortfolios!D68/100-$N84</f>
        <v>2.7600000000000003E-2</v>
      </c>
      <c r="V84" s="17">
        <f>[1]StylePortfolios!U68/100-$N84</f>
        <v>0.13419999999999999</v>
      </c>
      <c r="W84" s="17">
        <f>[1]StylePortfolios!V68/100-$N84</f>
        <v>4.9699999999999994E-2</v>
      </c>
      <c r="X84" s="17">
        <f>[1]StylePortfolios!W68/100-$N84</f>
        <v>-4.4300000000000006E-2</v>
      </c>
      <c r="Y84" s="18">
        <f t="shared" ref="Y84:Y147" si="21">P84-(AM$6+AM$7*$S84+AM$8*$T84+AM$9*$U84+$V84*AM$10+$W84*AM$11+$X84*AM$12)</f>
        <v>1.4233662980448938E-2</v>
      </c>
      <c r="Z84" s="18">
        <f t="shared" si="14"/>
        <v>2.0259716184100257E-4</v>
      </c>
      <c r="AA84" s="19">
        <f t="shared" si="15"/>
        <v>2.125495796913763E-5</v>
      </c>
      <c r="AC84" s="12"/>
      <c r="AD84" s="12"/>
      <c r="AE84" s="12"/>
    </row>
    <row r="85" spans="1:31">
      <c r="A85">
        <v>200007</v>
      </c>
      <c r="B85" s="15">
        <v>-1.0586811857230538E-3</v>
      </c>
      <c r="C85" s="15">
        <v>-6.9979006298104274E-4</v>
      </c>
      <c r="D85" s="15">
        <v>-2.1475580187045429E-2</v>
      </c>
      <c r="E85" s="15">
        <v>-3.0898092135877131E-2</v>
      </c>
      <c r="F85">
        <v>200007</v>
      </c>
      <c r="G85">
        <v>-2.4500000000000002</v>
      </c>
      <c r="H85">
        <v>-2.8</v>
      </c>
      <c r="I85">
        <v>8.51</v>
      </c>
      <c r="J85">
        <v>0.48</v>
      </c>
      <c r="K85" s="15">
        <f t="shared" si="20"/>
        <v>-2.4500000000000001E-2</v>
      </c>
      <c r="L85" s="15">
        <f t="shared" si="20"/>
        <v>-2.7999999999999997E-2</v>
      </c>
      <c r="M85" s="15">
        <f t="shared" si="20"/>
        <v>8.5099999999999995E-2</v>
      </c>
      <c r="N85" s="15">
        <f t="shared" si="20"/>
        <v>4.7999999999999996E-3</v>
      </c>
      <c r="O85" s="16">
        <f t="shared" si="16"/>
        <v>-5.8586811857230534E-3</v>
      </c>
      <c r="P85" s="16">
        <f t="shared" si="17"/>
        <v>-5.4997900629810423E-3</v>
      </c>
      <c r="Q85" s="16">
        <f t="shared" si="18"/>
        <v>-2.6275580187045428E-2</v>
      </c>
      <c r="R85" s="16">
        <f t="shared" si="19"/>
        <v>-3.569809213587713E-2</v>
      </c>
      <c r="S85" s="17">
        <f>[1]StylePortfolios!B69/100-$N85</f>
        <v>-2.2199999999999998E-2</v>
      </c>
      <c r="T85" s="17">
        <f>[1]StylePortfolios!C69/100-$N85</f>
        <v>-4.02E-2</v>
      </c>
      <c r="U85" s="17">
        <f>[1]StylePortfolios!D69/100-$N85</f>
        <v>-2.1699999999999997E-2</v>
      </c>
      <c r="V85" s="17">
        <f>[1]StylePortfolios!U69/100-$N85</f>
        <v>-5.9700000000000003E-2</v>
      </c>
      <c r="W85" s="17">
        <f>[1]StylePortfolios!V69/100-$N85</f>
        <v>-3.5799999999999998E-2</v>
      </c>
      <c r="X85" s="17">
        <f>[1]StylePortfolios!W69/100-$N85</f>
        <v>2.6700000000000002E-2</v>
      </c>
      <c r="Y85" s="18">
        <f t="shared" si="21"/>
        <v>-5.4590854501943105E-3</v>
      </c>
      <c r="Z85" s="18">
        <f t="shared" si="14"/>
        <v>2.9801613952523218E-5</v>
      </c>
      <c r="AA85" s="19">
        <f t="shared" si="15"/>
        <v>1.038998804680034E-4</v>
      </c>
      <c r="AC85" s="12"/>
      <c r="AD85" s="12"/>
      <c r="AE85" s="12"/>
    </row>
    <row r="86" spans="1:31">
      <c r="A86">
        <v>200008</v>
      </c>
      <c r="B86" s="15">
        <v>8.2361847085541173E-2</v>
      </c>
      <c r="C86" s="15">
        <v>4.3417366946778779E-2</v>
      </c>
      <c r="D86" s="15">
        <v>5.3097345132743445E-2</v>
      </c>
      <c r="E86" s="15">
        <v>3.7487335359675855E-2</v>
      </c>
      <c r="F86">
        <v>200008</v>
      </c>
      <c r="G86">
        <v>7.14</v>
      </c>
      <c r="H86">
        <v>-0.89</v>
      </c>
      <c r="I86">
        <v>-1.28</v>
      </c>
      <c r="J86">
        <v>0.5</v>
      </c>
      <c r="K86" s="15">
        <f t="shared" si="20"/>
        <v>7.1399999999999991E-2</v>
      </c>
      <c r="L86" s="15">
        <f t="shared" si="20"/>
        <v>-8.8999999999999999E-3</v>
      </c>
      <c r="M86" s="15">
        <f t="shared" si="20"/>
        <v>-1.2800000000000001E-2</v>
      </c>
      <c r="N86" s="15">
        <f t="shared" si="20"/>
        <v>5.0000000000000001E-3</v>
      </c>
      <c r="O86" s="16">
        <f t="shared" si="16"/>
        <v>7.7361847085541169E-2</v>
      </c>
      <c r="P86" s="16">
        <f t="shared" si="17"/>
        <v>3.8417366946778782E-2</v>
      </c>
      <c r="Q86" s="16">
        <f t="shared" si="18"/>
        <v>4.8097345132743448E-2</v>
      </c>
      <c r="R86" s="16">
        <f t="shared" si="19"/>
        <v>3.2487335359675858E-2</v>
      </c>
      <c r="S86" s="17">
        <f>[1]StylePortfolios!B70/100-$N86</f>
        <v>5.4400000000000004E-2</v>
      </c>
      <c r="T86" s="17">
        <f>[1]StylePortfolios!C70/100-$N86</f>
        <v>6.8399999999999989E-2</v>
      </c>
      <c r="U86" s="17">
        <f>[1]StylePortfolios!D70/100-$N86</f>
        <v>7.2199999999999986E-2</v>
      </c>
      <c r="V86" s="17">
        <f>[1]StylePortfolios!U70/100-$N86</f>
        <v>9.6999999999999989E-2</v>
      </c>
      <c r="W86" s="17">
        <f>[1]StylePortfolios!V70/100-$N86</f>
        <v>7.0899999999999991E-2</v>
      </c>
      <c r="X86" s="17">
        <f>[1]StylePortfolios!W70/100-$N86</f>
        <v>7.5700000000000003E-2</v>
      </c>
      <c r="Y86" s="18">
        <f t="shared" si="21"/>
        <v>-3.42069104353502E-2</v>
      </c>
      <c r="Z86" s="18">
        <f t="shared" si="14"/>
        <v>1.1701127215320705E-3</v>
      </c>
      <c r="AA86" s="19">
        <f t="shared" si="15"/>
        <v>5.3330010324506762E-3</v>
      </c>
      <c r="AC86" s="12"/>
      <c r="AD86" s="12"/>
      <c r="AE86" s="12"/>
    </row>
    <row r="87" spans="1:31">
      <c r="A87">
        <v>200009</v>
      </c>
      <c r="B87" s="15">
        <v>-5.8609595747657006E-2</v>
      </c>
      <c r="C87" s="15">
        <v>-1.0103825503355757E-2</v>
      </c>
      <c r="D87" s="15">
        <v>-1.8655462184874017E-2</v>
      </c>
      <c r="E87" s="15">
        <v>-6.640625E-2</v>
      </c>
      <c r="F87">
        <v>200009</v>
      </c>
      <c r="G87">
        <v>-5.44</v>
      </c>
      <c r="H87">
        <v>-1.87</v>
      </c>
      <c r="I87">
        <v>6.85</v>
      </c>
      <c r="J87">
        <v>0.51</v>
      </c>
      <c r="K87" s="15">
        <f t="shared" si="20"/>
        <v>-5.4400000000000004E-2</v>
      </c>
      <c r="L87" s="15">
        <f t="shared" si="20"/>
        <v>-1.8700000000000001E-2</v>
      </c>
      <c r="M87" s="15">
        <f t="shared" si="20"/>
        <v>6.8499999999999991E-2</v>
      </c>
      <c r="N87" s="15">
        <f t="shared" si="20"/>
        <v>5.1000000000000004E-3</v>
      </c>
      <c r="O87" s="16">
        <f t="shared" si="16"/>
        <v>-6.3709595747657E-2</v>
      </c>
      <c r="P87" s="16">
        <f t="shared" si="17"/>
        <v>-1.5203825503355757E-2</v>
      </c>
      <c r="Q87" s="16">
        <f t="shared" si="18"/>
        <v>-2.3755462184874017E-2</v>
      </c>
      <c r="R87" s="16">
        <f t="shared" si="19"/>
        <v>-7.1506249999999993E-2</v>
      </c>
      <c r="S87" s="17">
        <f>[1]StylePortfolios!B71/100-$N87</f>
        <v>-4.0599999999999997E-2</v>
      </c>
      <c r="T87" s="17">
        <f>[1]StylePortfolios!C71/100-$N87</f>
        <v>-4.7000000000000007E-2</v>
      </c>
      <c r="U87" s="17">
        <f>[1]StylePortfolios!D71/100-$N87</f>
        <v>-5.4100000000000002E-2</v>
      </c>
      <c r="V87" s="17">
        <f>[1]StylePortfolios!U71/100-$N87</f>
        <v>-8.4799999999999986E-2</v>
      </c>
      <c r="W87" s="17">
        <f>[1]StylePortfolios!V71/100-$N87</f>
        <v>-6.7400000000000002E-2</v>
      </c>
      <c r="X87" s="17">
        <f>[1]StylePortfolios!W71/100-$N87</f>
        <v>1.1900000000000001E-2</v>
      </c>
      <c r="Y87" s="18">
        <f t="shared" si="21"/>
        <v>2.6333633807124578E-3</v>
      </c>
      <c r="Z87" s="18">
        <f t="shared" si="14"/>
        <v>6.9346026948773452E-6</v>
      </c>
      <c r="AA87" s="19">
        <f t="shared" si="15"/>
        <v>4.6299918753220561E-3</v>
      </c>
      <c r="AC87" s="12"/>
      <c r="AD87" s="12"/>
      <c r="AE87" s="12"/>
    </row>
    <row r="88" spans="1:31">
      <c r="A88">
        <v>200010</v>
      </c>
      <c r="B88" s="15">
        <v>1.3818722139673278E-2</v>
      </c>
      <c r="C88" s="15">
        <v>-1.5667574931880091E-2</v>
      </c>
      <c r="D88" s="15">
        <v>-2.5004281555060848E-2</v>
      </c>
      <c r="E88" s="15">
        <v>-3.870292887029303E-2</v>
      </c>
      <c r="F88">
        <v>200010</v>
      </c>
      <c r="G88">
        <v>-2.77</v>
      </c>
      <c r="H88">
        <v>-3.66</v>
      </c>
      <c r="I88">
        <v>4.79</v>
      </c>
      <c r="J88">
        <v>0.56000000000000005</v>
      </c>
      <c r="K88" s="15">
        <f t="shared" si="20"/>
        <v>-2.7699999999999999E-2</v>
      </c>
      <c r="L88" s="15">
        <f t="shared" si="20"/>
        <v>-3.6600000000000001E-2</v>
      </c>
      <c r="M88" s="15">
        <f t="shared" si="20"/>
        <v>4.7899999999999998E-2</v>
      </c>
      <c r="N88" s="15">
        <f t="shared" si="20"/>
        <v>5.6000000000000008E-3</v>
      </c>
      <c r="O88" s="16">
        <f t="shared" si="16"/>
        <v>8.2187221396732776E-3</v>
      </c>
      <c r="P88" s="16">
        <f t="shared" si="17"/>
        <v>-2.1267574931880091E-2</v>
      </c>
      <c r="Q88" s="16">
        <f t="shared" si="18"/>
        <v>-3.0604281555060849E-2</v>
      </c>
      <c r="R88" s="16">
        <f t="shared" si="19"/>
        <v>-4.430292887029303E-2</v>
      </c>
      <c r="S88" s="17">
        <f>[1]StylePortfolios!B72/100-$N88</f>
        <v>-6.9000000000000006E-2</v>
      </c>
      <c r="T88" s="17">
        <f>[1]StylePortfolios!C72/100-$N88</f>
        <v>-5.1199999999999996E-2</v>
      </c>
      <c r="U88" s="17">
        <f>[1]StylePortfolios!D72/100-$N88</f>
        <v>-2.2499999999999999E-2</v>
      </c>
      <c r="V88" s="17">
        <f>[1]StylePortfolios!U72/100-$N88</f>
        <v>-0.15739999999999998</v>
      </c>
      <c r="W88" s="17">
        <f>[1]StylePortfolios!V72/100-$N88</f>
        <v>-2.92E-2</v>
      </c>
      <c r="X88" s="17">
        <f>[1]StylePortfolios!W72/100-$N88</f>
        <v>1.4999999999999987E-3</v>
      </c>
      <c r="Y88" s="18">
        <f t="shared" si="21"/>
        <v>-4.8556128499605278E-3</v>
      </c>
      <c r="Z88" s="18">
        <f t="shared" si="14"/>
        <v>2.35769761487018E-5</v>
      </c>
      <c r="AA88" s="19">
        <f t="shared" si="15"/>
        <v>1.5087586403365519E-5</v>
      </c>
      <c r="AC88" s="12"/>
      <c r="AD88" s="12"/>
      <c r="AE88" s="12"/>
    </row>
    <row r="89" spans="1:31">
      <c r="A89">
        <v>200011</v>
      </c>
      <c r="B89" s="15">
        <v>-8.9256925106258267E-2</v>
      </c>
      <c r="C89" s="15">
        <v>-2.5605536332179768E-2</v>
      </c>
      <c r="D89" s="15">
        <v>-7.2896539610047384E-2</v>
      </c>
      <c r="E89" s="15">
        <v>-7.1817192600652779E-2</v>
      </c>
      <c r="F89">
        <v>200011</v>
      </c>
      <c r="G89">
        <v>-10.73</v>
      </c>
      <c r="H89">
        <v>-3.1</v>
      </c>
      <c r="I89">
        <v>12.42</v>
      </c>
      <c r="J89">
        <v>0.51</v>
      </c>
      <c r="K89" s="15">
        <f t="shared" si="20"/>
        <v>-0.10730000000000001</v>
      </c>
      <c r="L89" s="15">
        <f t="shared" si="20"/>
        <v>-3.1E-2</v>
      </c>
      <c r="M89" s="15">
        <f t="shared" si="20"/>
        <v>0.1242</v>
      </c>
      <c r="N89" s="15">
        <f t="shared" si="20"/>
        <v>5.1000000000000004E-3</v>
      </c>
      <c r="O89" s="16">
        <f t="shared" si="16"/>
        <v>-9.435692510625826E-2</v>
      </c>
      <c r="P89" s="16">
        <f t="shared" si="17"/>
        <v>-3.0705536332179768E-2</v>
      </c>
      <c r="Q89" s="16">
        <f t="shared" si="18"/>
        <v>-7.7996539610047377E-2</v>
      </c>
      <c r="R89" s="16">
        <f t="shared" si="19"/>
        <v>-7.6917192600652773E-2</v>
      </c>
      <c r="S89" s="17">
        <f>[1]StylePortfolios!B73/100-$N89</f>
        <v>-0.10189999999999999</v>
      </c>
      <c r="T89" s="17">
        <f>[1]StylePortfolios!C73/100-$N89</f>
        <v>-0.10239999999999999</v>
      </c>
      <c r="U89" s="17">
        <f>[1]StylePortfolios!D73/100-$N89</f>
        <v>-0.10289999999999999</v>
      </c>
      <c r="V89" s="17">
        <f>[1]StylePortfolios!U73/100-$N89</f>
        <v>-0.25470000000000004</v>
      </c>
      <c r="W89" s="17">
        <f>[1]StylePortfolios!V73/100-$N89</f>
        <v>-0.11549999999999999</v>
      </c>
      <c r="X89" s="17">
        <f>[1]StylePortfolios!W73/100-$N89</f>
        <v>-3.6900000000000002E-2</v>
      </c>
      <c r="Y89" s="18">
        <f t="shared" si="21"/>
        <v>3.7234323115218688E-2</v>
      </c>
      <c r="Z89" s="18">
        <f t="shared" si="14"/>
        <v>1.3863948178485087E-3</v>
      </c>
      <c r="AA89" s="19">
        <f t="shared" si="15"/>
        <v>9.739987104986976E-3</v>
      </c>
      <c r="AC89" s="12"/>
      <c r="AD89" s="12"/>
      <c r="AE89" s="12"/>
    </row>
    <row r="90" spans="1:31">
      <c r="A90">
        <v>200012</v>
      </c>
      <c r="B90" s="15">
        <v>1.8023817186997082E-2</v>
      </c>
      <c r="C90" s="15">
        <v>6.0766264204545672E-2</v>
      </c>
      <c r="D90" s="15">
        <v>3.372489579386162E-2</v>
      </c>
      <c r="E90" s="15">
        <v>3.6928487690504275E-2</v>
      </c>
      <c r="F90">
        <v>200012</v>
      </c>
      <c r="G90">
        <v>1.19</v>
      </c>
      <c r="H90">
        <v>1.55</v>
      </c>
      <c r="I90">
        <v>6.13</v>
      </c>
      <c r="J90">
        <v>0.5</v>
      </c>
      <c r="K90" s="15">
        <f t="shared" si="20"/>
        <v>1.1899999999999999E-2</v>
      </c>
      <c r="L90" s="15">
        <f t="shared" si="20"/>
        <v>1.55E-2</v>
      </c>
      <c r="M90" s="15">
        <f t="shared" si="20"/>
        <v>6.13E-2</v>
      </c>
      <c r="N90" s="15">
        <f t="shared" si="20"/>
        <v>5.0000000000000001E-3</v>
      </c>
      <c r="O90" s="16">
        <f t="shared" si="16"/>
        <v>1.3023817186997081E-2</v>
      </c>
      <c r="P90" s="16">
        <f t="shared" si="17"/>
        <v>5.5766264204545675E-2</v>
      </c>
      <c r="Q90" s="16">
        <f t="shared" si="18"/>
        <v>2.8724895793861619E-2</v>
      </c>
      <c r="R90" s="16">
        <f t="shared" si="19"/>
        <v>3.1928487690504277E-2</v>
      </c>
      <c r="S90" s="17">
        <f>[1]StylePortfolios!B74/100-$N90</f>
        <v>2.0199999999999999E-2</v>
      </c>
      <c r="T90" s="17">
        <f>[1]StylePortfolios!C74/100-$N90</f>
        <v>8.2400000000000001E-2</v>
      </c>
      <c r="U90" s="17">
        <f>[1]StylePortfolios!D74/100-$N90</f>
        <v>6.4999999999999997E-3</v>
      </c>
      <c r="V90" s="17">
        <f>[1]StylePortfolios!U74/100-$N90</f>
        <v>-8.6E-3</v>
      </c>
      <c r="W90" s="17">
        <f>[1]StylePortfolios!V74/100-$N90</f>
        <v>-7.1000000000000004E-3</v>
      </c>
      <c r="X90" s="17">
        <f>[1]StylePortfolios!W74/100-$N90</f>
        <v>8.7899999999999992E-2</v>
      </c>
      <c r="Y90" s="18">
        <f t="shared" si="21"/>
        <v>-5.8544359380010569E-3</v>
      </c>
      <c r="Z90" s="18">
        <f t="shared" si="14"/>
        <v>3.4274420152158315E-5</v>
      </c>
      <c r="AA90" s="19">
        <f t="shared" si="15"/>
        <v>7.5505138682709688E-5</v>
      </c>
      <c r="AC90" s="12"/>
      <c r="AD90" s="12"/>
      <c r="AE90" s="12"/>
    </row>
    <row r="91" spans="1:31">
      <c r="A91">
        <v>200101</v>
      </c>
      <c r="B91" s="15">
        <v>7.1969696969697017E-2</v>
      </c>
      <c r="C91" s="15">
        <v>4.778156996587013E-3</v>
      </c>
      <c r="D91" s="15">
        <v>-3.9454952206630312E-2</v>
      </c>
      <c r="E91" s="15">
        <v>2.7699265121537531E-2</v>
      </c>
      <c r="F91">
        <v>200101</v>
      </c>
      <c r="G91">
        <v>3.12</v>
      </c>
      <c r="H91">
        <v>7.03</v>
      </c>
      <c r="I91">
        <v>-5.7</v>
      </c>
      <c r="J91">
        <v>0.54</v>
      </c>
      <c r="K91" s="15">
        <f t="shared" si="20"/>
        <v>3.1200000000000002E-2</v>
      </c>
      <c r="L91" s="15">
        <f t="shared" si="20"/>
        <v>7.0300000000000001E-2</v>
      </c>
      <c r="M91" s="15">
        <f t="shared" si="20"/>
        <v>-5.7000000000000002E-2</v>
      </c>
      <c r="N91" s="15">
        <f t="shared" si="20"/>
        <v>5.4000000000000003E-3</v>
      </c>
      <c r="O91" s="16">
        <f t="shared" si="16"/>
        <v>6.6569696969697015E-2</v>
      </c>
      <c r="P91" s="16">
        <f t="shared" si="17"/>
        <v>-6.218430034129873E-4</v>
      </c>
      <c r="Q91" s="16">
        <f t="shared" si="18"/>
        <v>-4.4854952206630314E-2</v>
      </c>
      <c r="R91" s="16">
        <f t="shared" si="19"/>
        <v>2.2299265121537529E-2</v>
      </c>
      <c r="S91" s="17">
        <f>[1]StylePortfolios!B75/100-$N91</f>
        <v>0.13190000000000002</v>
      </c>
      <c r="T91" s="17">
        <f>[1]StylePortfolios!C75/100-$N91</f>
        <v>3.78E-2</v>
      </c>
      <c r="U91" s="17">
        <f>[1]StylePortfolios!D75/100-$N91</f>
        <v>2.7099999999999999E-2</v>
      </c>
      <c r="V91" s="17">
        <f>[1]StylePortfolios!U75/100-$N91</f>
        <v>9.9299999999999999E-2</v>
      </c>
      <c r="W91" s="17">
        <f>[1]StylePortfolios!V75/100-$N91</f>
        <v>3.44E-2</v>
      </c>
      <c r="X91" s="17">
        <f>[1]StylePortfolios!W75/100-$N91</f>
        <v>9.5999999999999992E-3</v>
      </c>
      <c r="Y91" s="18">
        <f t="shared" si="21"/>
        <v>-2.5209822323127858E-2</v>
      </c>
      <c r="Z91" s="18">
        <f t="shared" si="14"/>
        <v>6.3553514156367561E-4</v>
      </c>
      <c r="AA91" s="19">
        <f t="shared" si="15"/>
        <v>3.873226227318009E-3</v>
      </c>
      <c r="AC91" s="12"/>
      <c r="AD91" s="12"/>
      <c r="AE91" s="12"/>
    </row>
    <row r="92" spans="1:31">
      <c r="A92">
        <v>200102</v>
      </c>
      <c r="B92" s="15">
        <v>-7.3531886252734213E-2</v>
      </c>
      <c r="C92" s="15">
        <v>-1.6983695652173947E-2</v>
      </c>
      <c r="D92" s="15">
        <v>-4.6580563201354952E-2</v>
      </c>
      <c r="E92" s="15">
        <v>-0.10176017601760179</v>
      </c>
      <c r="F92">
        <v>200102</v>
      </c>
      <c r="G92">
        <v>-10.08</v>
      </c>
      <c r="H92">
        <v>-1.1499999999999999</v>
      </c>
      <c r="I92">
        <v>13.87</v>
      </c>
      <c r="J92">
        <v>0.39</v>
      </c>
      <c r="K92" s="15">
        <f t="shared" si="20"/>
        <v>-0.1008</v>
      </c>
      <c r="L92" s="15">
        <f t="shared" si="20"/>
        <v>-1.15E-2</v>
      </c>
      <c r="M92" s="15">
        <f t="shared" si="20"/>
        <v>0.13869999999999999</v>
      </c>
      <c r="N92" s="15">
        <f t="shared" si="20"/>
        <v>3.9000000000000003E-3</v>
      </c>
      <c r="O92" s="16">
        <f t="shared" si="16"/>
        <v>-7.7431886252734214E-2</v>
      </c>
      <c r="P92" s="16">
        <f t="shared" si="17"/>
        <v>-2.0883695652173948E-2</v>
      </c>
      <c r="Q92" s="16">
        <f t="shared" si="18"/>
        <v>-5.0480563201354953E-2</v>
      </c>
      <c r="R92" s="16">
        <f t="shared" si="19"/>
        <v>-0.10566017601760179</v>
      </c>
      <c r="S92" s="17">
        <f>[1]StylePortfolios!B76/100-$N92</f>
        <v>-5.2299999999999999E-2</v>
      </c>
      <c r="T92" s="17">
        <f>[1]StylePortfolios!C76/100-$N92</f>
        <v>-6.8000000000000005E-2</v>
      </c>
      <c r="U92" s="17">
        <f>[1]StylePortfolios!D76/100-$N92</f>
        <v>-0.10100000000000001</v>
      </c>
      <c r="V92" s="17">
        <f>[1]StylePortfolios!U76/100-$N92</f>
        <v>-0.18999999999999997</v>
      </c>
      <c r="W92" s="17">
        <f>[1]StylePortfolios!V76/100-$N92</f>
        <v>-0.12079999999999999</v>
      </c>
      <c r="X92" s="17">
        <f>[1]StylePortfolios!W76/100-$N92</f>
        <v>-8.8999999999999999E-3</v>
      </c>
      <c r="Y92" s="18">
        <f t="shared" si="21"/>
        <v>2.5223898982216435E-2</v>
      </c>
      <c r="Z92" s="18">
        <f t="shared" si="14"/>
        <v>6.3624507986505925E-4</v>
      </c>
      <c r="AA92" s="19">
        <f t="shared" si="15"/>
        <v>6.6857334000529518E-3</v>
      </c>
      <c r="AC92" s="12"/>
      <c r="AD92" s="12"/>
      <c r="AE92" s="12"/>
    </row>
    <row r="93" spans="1:31">
      <c r="A93">
        <v>200103</v>
      </c>
      <c r="B93" s="15">
        <v>-2.4155466763530753E-2</v>
      </c>
      <c r="C93" s="15">
        <v>-2.5607947477539916E-2</v>
      </c>
      <c r="D93" s="15">
        <v>-5.1743282256273559E-2</v>
      </c>
      <c r="E93" s="15">
        <v>-8.2669932639314103E-2</v>
      </c>
      <c r="F93">
        <v>200103</v>
      </c>
      <c r="G93">
        <v>-7.27</v>
      </c>
      <c r="H93">
        <v>0.55000000000000004</v>
      </c>
      <c r="I93">
        <v>6.36</v>
      </c>
      <c r="J93">
        <v>0.44</v>
      </c>
      <c r="K93" s="15">
        <f t="shared" si="20"/>
        <v>-7.2700000000000001E-2</v>
      </c>
      <c r="L93" s="15">
        <f t="shared" si="20"/>
        <v>5.5000000000000005E-3</v>
      </c>
      <c r="M93" s="15">
        <f t="shared" si="20"/>
        <v>6.3600000000000004E-2</v>
      </c>
      <c r="N93" s="15">
        <f t="shared" si="20"/>
        <v>4.4000000000000003E-3</v>
      </c>
      <c r="O93" s="16">
        <f t="shared" si="16"/>
        <v>-2.8555466763530754E-2</v>
      </c>
      <c r="P93" s="16">
        <f t="shared" si="17"/>
        <v>-3.0007947477539917E-2</v>
      </c>
      <c r="Q93" s="16">
        <f t="shared" si="18"/>
        <v>-5.6143282256273561E-2</v>
      </c>
      <c r="R93" s="16">
        <f t="shared" si="19"/>
        <v>-8.7069932639314104E-2</v>
      </c>
      <c r="S93" s="17">
        <f>[1]StylePortfolios!B77/100-$N93</f>
        <v>-3.49E-2</v>
      </c>
      <c r="T93" s="17">
        <f>[1]StylePortfolios!C77/100-$N93</f>
        <v>-6.5299999999999997E-2</v>
      </c>
      <c r="U93" s="17">
        <f>[1]StylePortfolios!D77/100-$N93</f>
        <v>-7.4099999999999999E-2</v>
      </c>
      <c r="V93" s="17">
        <f>[1]StylePortfolios!U77/100-$N93</f>
        <v>-0.1067</v>
      </c>
      <c r="W93" s="17">
        <f>[1]StylePortfolios!V77/100-$N93</f>
        <v>-8.6000000000000007E-2</v>
      </c>
      <c r="X93" s="17">
        <f>[1]StylePortfolios!W77/100-$N93</f>
        <v>-2.1400000000000002E-2</v>
      </c>
      <c r="Y93" s="18">
        <f t="shared" si="21"/>
        <v>1.3841647614030027E-2</v>
      </c>
      <c r="Z93" s="18">
        <f t="shared" si="14"/>
        <v>1.9159120867098312E-4</v>
      </c>
      <c r="AA93" s="19">
        <f t="shared" si="15"/>
        <v>1.0817464862832573E-3</v>
      </c>
      <c r="AC93" s="12"/>
      <c r="AD93" s="12"/>
      <c r="AE93" s="12"/>
    </row>
    <row r="94" spans="1:31">
      <c r="A94">
        <v>200104</v>
      </c>
      <c r="B94" s="15">
        <v>7.3143495254047952E-2</v>
      </c>
      <c r="C94" s="15">
        <v>4.8467569493941598E-2</v>
      </c>
      <c r="D94" s="15">
        <v>4.8243559718969431E-2</v>
      </c>
      <c r="E94" s="15">
        <v>8.8117489986648811E-2</v>
      </c>
      <c r="F94">
        <v>200104</v>
      </c>
      <c r="G94">
        <v>7.95</v>
      </c>
      <c r="H94">
        <v>0.27</v>
      </c>
      <c r="I94">
        <v>-4.3600000000000003</v>
      </c>
      <c r="J94">
        <v>0.39</v>
      </c>
      <c r="K94" s="15">
        <f t="shared" si="20"/>
        <v>7.9500000000000001E-2</v>
      </c>
      <c r="L94" s="15">
        <f t="shared" si="20"/>
        <v>2.7000000000000001E-3</v>
      </c>
      <c r="M94" s="15">
        <f t="shared" si="20"/>
        <v>-4.36E-2</v>
      </c>
      <c r="N94" s="15">
        <f t="shared" si="20"/>
        <v>3.9000000000000003E-3</v>
      </c>
      <c r="O94" s="16">
        <f t="shared" si="16"/>
        <v>6.9243495254047951E-2</v>
      </c>
      <c r="P94" s="16">
        <f t="shared" si="17"/>
        <v>4.4567569493941597E-2</v>
      </c>
      <c r="Q94" s="16">
        <f t="shared" si="18"/>
        <v>4.434355971896943E-2</v>
      </c>
      <c r="R94" s="16">
        <f t="shared" si="19"/>
        <v>8.4217489986648811E-2</v>
      </c>
      <c r="S94" s="17">
        <f>[1]StylePortfolios!B78/100-$N94</f>
        <v>5.8700000000000002E-2</v>
      </c>
      <c r="T94" s="17">
        <f>[1]StylePortfolios!C78/100-$N94</f>
        <v>7.9100000000000004E-2</v>
      </c>
      <c r="U94" s="17">
        <f>[1]StylePortfolios!D78/100-$N94</f>
        <v>7.7499999999999999E-2</v>
      </c>
      <c r="V94" s="17">
        <f>[1]StylePortfolios!U78/100-$N94</f>
        <v>6.6900000000000001E-2</v>
      </c>
      <c r="W94" s="17">
        <f>[1]StylePortfolios!V78/100-$N94</f>
        <v>8.5800000000000001E-2</v>
      </c>
      <c r="X94" s="17">
        <f>[1]StylePortfolios!W78/100-$N94</f>
        <v>4.82E-2</v>
      </c>
      <c r="Y94" s="18">
        <f t="shared" si="21"/>
        <v>-1.7588903675359931E-2</v>
      </c>
      <c r="Z94" s="18">
        <f t="shared" si="14"/>
        <v>3.0936953250109008E-4</v>
      </c>
      <c r="AA94" s="19">
        <f t="shared" si="15"/>
        <v>4.2131844289844886E-3</v>
      </c>
      <c r="AC94" s="12"/>
      <c r="AD94" s="12"/>
      <c r="AE94" s="12"/>
    </row>
    <row r="95" spans="1:31">
      <c r="A95">
        <v>200105</v>
      </c>
      <c r="B95" s="15">
        <v>1.2660423170308688E-2</v>
      </c>
      <c r="C95" s="15">
        <v>9.3596193065939026E-3</v>
      </c>
      <c r="D95" s="15">
        <v>1.2957998212689947E-2</v>
      </c>
      <c r="E95" s="15">
        <v>-2.4539877300613466E-2</v>
      </c>
      <c r="F95">
        <v>200105</v>
      </c>
      <c r="G95">
        <v>0.73</v>
      </c>
      <c r="H95">
        <v>2.99</v>
      </c>
      <c r="I95">
        <v>2.77</v>
      </c>
      <c r="J95">
        <v>0.32</v>
      </c>
      <c r="K95" s="15">
        <f t="shared" si="20"/>
        <v>7.3000000000000001E-3</v>
      </c>
      <c r="L95" s="15">
        <f t="shared" si="20"/>
        <v>2.9900000000000003E-2</v>
      </c>
      <c r="M95" s="15">
        <f t="shared" si="20"/>
        <v>2.7699999999999999E-2</v>
      </c>
      <c r="N95" s="15">
        <f t="shared" si="20"/>
        <v>3.2000000000000002E-3</v>
      </c>
      <c r="O95" s="16">
        <f t="shared" si="16"/>
        <v>9.4604231703086881E-3</v>
      </c>
      <c r="P95" s="16">
        <f t="shared" si="17"/>
        <v>6.1596193065939029E-3</v>
      </c>
      <c r="Q95" s="16">
        <f t="shared" si="18"/>
        <v>9.7579982126899476E-3</v>
      </c>
      <c r="R95" s="16">
        <f t="shared" si="19"/>
        <v>-2.7739877300613468E-2</v>
      </c>
      <c r="S95" s="17">
        <f>[1]StylePortfolios!B79/100-$N95</f>
        <v>8.0299999999999996E-2</v>
      </c>
      <c r="T95" s="17">
        <f>[1]StylePortfolios!C79/100-$N95</f>
        <v>2.5199999999999997E-2</v>
      </c>
      <c r="U95" s="17">
        <f>[1]StylePortfolios!D79/100-$N95</f>
        <v>4.0999999999999995E-3</v>
      </c>
      <c r="V95" s="17">
        <f>[1]StylePortfolios!U79/100-$N95</f>
        <v>1.8499999999999999E-2</v>
      </c>
      <c r="W95" s="17">
        <f>[1]StylePortfolios!V79/100-$N95</f>
        <v>1.8E-3</v>
      </c>
      <c r="X95" s="17">
        <f>[1]StylePortfolios!W79/100-$N95</f>
        <v>1.9599999999999996E-2</v>
      </c>
      <c r="Y95" s="18">
        <f t="shared" si="21"/>
        <v>-1.2437893499923294E-2</v>
      </c>
      <c r="Z95" s="18">
        <f t="shared" si="14"/>
        <v>1.5470119471543413E-4</v>
      </c>
      <c r="AA95" s="19">
        <f t="shared" si="15"/>
        <v>2.6275622517181468E-5</v>
      </c>
      <c r="AC95" s="12"/>
      <c r="AD95" s="12"/>
      <c r="AE95" s="12"/>
    </row>
    <row r="96" spans="1:31">
      <c r="A96">
        <v>200106</v>
      </c>
      <c r="B96" s="15">
        <v>-1.2330878575098403E-2</v>
      </c>
      <c r="C96" s="15">
        <v>-8.3135862068965949E-3</v>
      </c>
      <c r="D96" s="15">
        <v>-2.5584472871636454E-2</v>
      </c>
      <c r="E96" s="15">
        <v>-3.0817610062892964E-2</v>
      </c>
      <c r="F96">
        <v>200106</v>
      </c>
      <c r="G96">
        <v>-1.93</v>
      </c>
      <c r="H96">
        <v>6.38</v>
      </c>
      <c r="I96">
        <v>-2.14</v>
      </c>
      <c r="J96">
        <v>0.28000000000000003</v>
      </c>
      <c r="K96" s="15">
        <f t="shared" si="20"/>
        <v>-1.9299999999999998E-2</v>
      </c>
      <c r="L96" s="15">
        <f t="shared" si="20"/>
        <v>6.3799999999999996E-2</v>
      </c>
      <c r="M96" s="15">
        <f t="shared" si="20"/>
        <v>-2.1400000000000002E-2</v>
      </c>
      <c r="N96" s="15">
        <f t="shared" si="20"/>
        <v>2.8000000000000004E-3</v>
      </c>
      <c r="O96" s="16">
        <f t="shared" si="16"/>
        <v>-1.5130878575098403E-2</v>
      </c>
      <c r="P96" s="16">
        <f t="shared" si="17"/>
        <v>-1.1113586206896595E-2</v>
      </c>
      <c r="Q96" s="16">
        <f t="shared" si="18"/>
        <v>-2.8384472871636455E-2</v>
      </c>
      <c r="R96" s="16">
        <f t="shared" si="19"/>
        <v>-3.3617610062892961E-2</v>
      </c>
      <c r="S96" s="17">
        <f>[1]StylePortfolios!B80/100-$N96</f>
        <v>4.5999999999999999E-2</v>
      </c>
      <c r="T96" s="17">
        <f>[1]StylePortfolios!C80/100-$N96</f>
        <v>1.9799999999999998E-2</v>
      </c>
      <c r="U96" s="17">
        <f>[1]StylePortfolios!D80/100-$N96</f>
        <v>-2.4200000000000003E-2</v>
      </c>
      <c r="V96" s="17">
        <f>[1]StylePortfolios!U80/100-$N96</f>
        <v>2.6599999999999999E-2</v>
      </c>
      <c r="W96" s="17">
        <f>[1]StylePortfolios!V80/100-$N96</f>
        <v>-1.9599999999999999E-2</v>
      </c>
      <c r="X96" s="17">
        <f>[1]StylePortfolios!W80/100-$N96</f>
        <v>-1.2699999999999999E-2</v>
      </c>
      <c r="Y96" s="18">
        <f t="shared" si="21"/>
        <v>-3.8832416516031013E-3</v>
      </c>
      <c r="Z96" s="18">
        <f t="shared" si="14"/>
        <v>1.5079565724745183E-5</v>
      </c>
      <c r="AA96" s="19">
        <f t="shared" si="15"/>
        <v>3.7889893460989725E-4</v>
      </c>
      <c r="AC96" s="12"/>
      <c r="AD96" s="12"/>
      <c r="AE96" s="12"/>
    </row>
    <row r="97" spans="1:31">
      <c r="A97">
        <v>200107</v>
      </c>
      <c r="B97" s="15">
        <v>-1.5085833188833053E-2</v>
      </c>
      <c r="C97" s="15">
        <v>0</v>
      </c>
      <c r="D97" s="15">
        <v>-5.4323223177908941E-3</v>
      </c>
      <c r="E97" s="15">
        <v>-1.6223231667748084E-2</v>
      </c>
      <c r="F97">
        <v>200107</v>
      </c>
      <c r="G97">
        <v>-2.13</v>
      </c>
      <c r="H97">
        <v>-4.22</v>
      </c>
      <c r="I97">
        <v>5.62</v>
      </c>
      <c r="J97">
        <v>0.3</v>
      </c>
      <c r="K97" s="15">
        <f t="shared" si="20"/>
        <v>-2.1299999999999999E-2</v>
      </c>
      <c r="L97" s="15">
        <f t="shared" si="20"/>
        <v>-4.2199999999999994E-2</v>
      </c>
      <c r="M97" s="15">
        <f t="shared" si="20"/>
        <v>5.62E-2</v>
      </c>
      <c r="N97" s="15">
        <f t="shared" si="20"/>
        <v>3.0000000000000001E-3</v>
      </c>
      <c r="O97" s="16">
        <f t="shared" si="16"/>
        <v>-1.8085833188833052E-2</v>
      </c>
      <c r="P97" s="16">
        <f t="shared" si="17"/>
        <v>-3.0000000000000001E-3</v>
      </c>
      <c r="Q97" s="16">
        <f t="shared" si="18"/>
        <v>-8.4323223177908933E-3</v>
      </c>
      <c r="R97" s="16">
        <f t="shared" si="19"/>
        <v>-1.9223231667748083E-2</v>
      </c>
      <c r="S97" s="17">
        <f>[1]StylePortfolios!B81/100-$N97</f>
        <v>-4.7400000000000005E-2</v>
      </c>
      <c r="T97" s="17">
        <f>[1]StylePortfolios!C81/100-$N97</f>
        <v>-4.1300000000000003E-2</v>
      </c>
      <c r="U97" s="17">
        <f>[1]StylePortfolios!D81/100-$N97</f>
        <v>-1.78E-2</v>
      </c>
      <c r="V97" s="17">
        <f>[1]StylePortfolios!U81/100-$N97</f>
        <v>-4.8700000000000007E-2</v>
      </c>
      <c r="W97" s="17">
        <f>[1]StylePortfolios!V81/100-$N97</f>
        <v>-2.2699999999999998E-2</v>
      </c>
      <c r="X97" s="17">
        <f>[1]StylePortfolios!W81/100-$N97</f>
        <v>-1.9899999999999998E-2</v>
      </c>
      <c r="Y97" s="18">
        <f t="shared" si="21"/>
        <v>2.1811750732632321E-2</v>
      </c>
      <c r="Z97" s="18">
        <f t="shared" si="14"/>
        <v>4.7575247002248656E-4</v>
      </c>
      <c r="AA97" s="19">
        <f t="shared" si="15"/>
        <v>5.0266900390386385E-4</v>
      </c>
      <c r="AC97" s="12"/>
      <c r="AD97" s="12"/>
      <c r="AE97" s="12"/>
    </row>
    <row r="98" spans="1:31">
      <c r="A98">
        <v>200108</v>
      </c>
      <c r="B98" s="15">
        <v>-6.9331446763353455E-2</v>
      </c>
      <c r="C98" s="15">
        <v>-2.2361984626135478E-2</v>
      </c>
      <c r="D98" s="15">
        <v>-3.0040964952207538E-2</v>
      </c>
      <c r="E98" s="15">
        <v>-3.6939313984169053E-2</v>
      </c>
      <c r="F98">
        <v>200108</v>
      </c>
      <c r="G98">
        <v>-6.46</v>
      </c>
      <c r="H98">
        <v>2.13</v>
      </c>
      <c r="I98">
        <v>3.37</v>
      </c>
      <c r="J98">
        <v>0.31</v>
      </c>
      <c r="K98" s="15">
        <f t="shared" si="20"/>
        <v>-6.4600000000000005E-2</v>
      </c>
      <c r="L98" s="15">
        <f t="shared" si="20"/>
        <v>2.1299999999999999E-2</v>
      </c>
      <c r="M98" s="15">
        <f t="shared" si="20"/>
        <v>3.3700000000000001E-2</v>
      </c>
      <c r="N98" s="15">
        <f t="shared" si="20"/>
        <v>3.0999999999999999E-3</v>
      </c>
      <c r="O98" s="16">
        <f t="shared" si="16"/>
        <v>-7.243144676335346E-2</v>
      </c>
      <c r="P98" s="16">
        <f t="shared" si="17"/>
        <v>-2.5461984626135477E-2</v>
      </c>
      <c r="Q98" s="16">
        <f t="shared" si="18"/>
        <v>-3.3140964952207537E-2</v>
      </c>
      <c r="R98" s="16">
        <f t="shared" si="19"/>
        <v>-4.0039313984169052E-2</v>
      </c>
      <c r="S98" s="17">
        <f>[1]StylePortfolios!B82/100-$N98</f>
        <v>-0.04</v>
      </c>
      <c r="T98" s="17">
        <f>[1]StylePortfolios!C82/100-$N98</f>
        <v>-4.5999999999999999E-2</v>
      </c>
      <c r="U98" s="17">
        <f>[1]StylePortfolios!D82/100-$N98</f>
        <v>-6.720000000000001E-2</v>
      </c>
      <c r="V98" s="17">
        <f>[1]StylePortfolios!U82/100-$N98</f>
        <v>-9.4200000000000006E-2</v>
      </c>
      <c r="W98" s="17">
        <f>[1]StylePortfolios!V82/100-$N98</f>
        <v>-7.3200000000000001E-2</v>
      </c>
      <c r="X98" s="17">
        <f>[1]StylePortfolios!W82/100-$N98</f>
        <v>-4.0899999999999999E-2</v>
      </c>
      <c r="Y98" s="18">
        <f t="shared" si="21"/>
        <v>2.3884758822757764E-2</v>
      </c>
      <c r="Z98" s="18">
        <f t="shared" si="14"/>
        <v>5.7048170402130487E-4</v>
      </c>
      <c r="AA98" s="19">
        <f t="shared" si="15"/>
        <v>5.8930025827856961E-3</v>
      </c>
      <c r="AC98" s="12"/>
      <c r="AD98" s="12"/>
      <c r="AE98" s="12"/>
    </row>
    <row r="99" spans="1:31">
      <c r="A99">
        <v>200109</v>
      </c>
      <c r="B99" s="15">
        <v>-0.12732801216267575</v>
      </c>
      <c r="C99" s="15">
        <v>-9.2247819871336345E-2</v>
      </c>
      <c r="D99" s="15">
        <v>-5.4669169404035656E-2</v>
      </c>
      <c r="E99" s="15">
        <v>-9.9315068493150638E-2</v>
      </c>
      <c r="F99">
        <v>200109</v>
      </c>
      <c r="G99">
        <v>-9.26</v>
      </c>
      <c r="H99">
        <v>-6.61</v>
      </c>
      <c r="I99">
        <v>1.8</v>
      </c>
      <c r="J99">
        <v>0.28000000000000003</v>
      </c>
      <c r="K99" s="15">
        <f t="shared" si="20"/>
        <v>-9.2600000000000002E-2</v>
      </c>
      <c r="L99" s="15">
        <f t="shared" si="20"/>
        <v>-6.6100000000000006E-2</v>
      </c>
      <c r="M99" s="15">
        <f t="shared" si="20"/>
        <v>1.8000000000000002E-2</v>
      </c>
      <c r="N99" s="15">
        <f t="shared" si="20"/>
        <v>2.8000000000000004E-3</v>
      </c>
      <c r="O99" s="16">
        <f t="shared" si="16"/>
        <v>-0.13012801216267575</v>
      </c>
      <c r="P99" s="16">
        <f t="shared" si="17"/>
        <v>-9.5047819871336342E-2</v>
      </c>
      <c r="Q99" s="16">
        <f t="shared" si="18"/>
        <v>-5.7469169404035653E-2</v>
      </c>
      <c r="R99" s="16">
        <f t="shared" si="19"/>
        <v>-0.10211506849315063</v>
      </c>
      <c r="S99" s="17">
        <f>[1]StylePortfolios!B83/100-$N99</f>
        <v>-0.14250000000000002</v>
      </c>
      <c r="T99" s="17">
        <f>[1]StylePortfolios!C83/100-$N99</f>
        <v>-0.1394</v>
      </c>
      <c r="U99" s="17">
        <f>[1]StylePortfolios!D83/100-$N99</f>
        <v>-8.4699999999999998E-2</v>
      </c>
      <c r="V99" s="17">
        <f>[1]StylePortfolios!U83/100-$N99</f>
        <v>-0.15160000000000001</v>
      </c>
      <c r="W99" s="17">
        <f>[1]StylePortfolios!V83/100-$N99</f>
        <v>-8.8999999999999996E-2</v>
      </c>
      <c r="X99" s="17">
        <f>[1]StylePortfolios!W83/100-$N99</f>
        <v>-9.6700000000000008E-2</v>
      </c>
      <c r="Y99" s="18">
        <f t="shared" si="21"/>
        <v>7.9074053591386972E-3</v>
      </c>
      <c r="Z99" s="18">
        <f t="shared" si="14"/>
        <v>6.252705951373539E-5</v>
      </c>
      <c r="AA99" s="19">
        <f t="shared" si="15"/>
        <v>1.8080153164916669E-2</v>
      </c>
      <c r="AC99" s="12"/>
      <c r="AD99" s="12"/>
      <c r="AE99" s="12"/>
    </row>
    <row r="100" spans="1:31">
      <c r="A100">
        <v>200110</v>
      </c>
      <c r="B100" s="15">
        <v>-9.1463414634146423E-3</v>
      </c>
      <c r="C100" s="15">
        <v>5.067300079176551E-2</v>
      </c>
      <c r="D100" s="15">
        <v>7.9424174733184749E-3</v>
      </c>
      <c r="E100" s="15">
        <v>3.4220532319391594E-2</v>
      </c>
      <c r="F100">
        <v>200110</v>
      </c>
      <c r="G100">
        <v>2.4700000000000002</v>
      </c>
      <c r="H100">
        <v>6.88</v>
      </c>
      <c r="I100">
        <v>-7.03</v>
      </c>
      <c r="J100">
        <v>0.22</v>
      </c>
      <c r="K100" s="15">
        <f t="shared" si="20"/>
        <v>2.4700000000000003E-2</v>
      </c>
      <c r="L100" s="15">
        <f t="shared" si="20"/>
        <v>6.88E-2</v>
      </c>
      <c r="M100" s="15">
        <f t="shared" si="20"/>
        <v>-7.0300000000000001E-2</v>
      </c>
      <c r="N100" s="15">
        <f t="shared" si="20"/>
        <v>2.2000000000000001E-3</v>
      </c>
      <c r="O100" s="16">
        <f t="shared" si="16"/>
        <v>-1.1346341463414643E-2</v>
      </c>
      <c r="P100" s="16">
        <f t="shared" si="17"/>
        <v>4.847300079176551E-2</v>
      </c>
      <c r="Q100" s="16">
        <f t="shared" si="18"/>
        <v>5.7424174733184744E-3</v>
      </c>
      <c r="R100" s="16">
        <f t="shared" si="19"/>
        <v>3.2020532319391594E-2</v>
      </c>
      <c r="S100" s="17">
        <f>[1]StylePortfolios!B84/100-$N100</f>
        <v>6.1000000000000006E-2</v>
      </c>
      <c r="T100" s="17">
        <f>[1]StylePortfolios!C84/100-$N100</f>
        <v>6.4200000000000007E-2</v>
      </c>
      <c r="U100" s="17">
        <f>[1]StylePortfolios!D84/100-$N100</f>
        <v>1.9699999999999999E-2</v>
      </c>
      <c r="V100" s="17">
        <f>[1]StylePortfolios!U84/100-$N100</f>
        <v>5.0599999999999999E-2</v>
      </c>
      <c r="W100" s="17">
        <f>[1]StylePortfolios!V84/100-$N100</f>
        <v>3.3299999999999996E-2</v>
      </c>
      <c r="X100" s="17">
        <f>[1]StylePortfolios!W84/100-$N100</f>
        <v>1.01E-2</v>
      </c>
      <c r="Y100" s="18">
        <f t="shared" si="21"/>
        <v>2.2842844629546721E-2</v>
      </c>
      <c r="Z100" s="18">
        <f t="shared" si="14"/>
        <v>5.2179555076961148E-4</v>
      </c>
      <c r="AA100" s="19">
        <f t="shared" si="15"/>
        <v>2.4588715492100178E-4</v>
      </c>
      <c r="AC100" s="12"/>
      <c r="AD100" s="12"/>
      <c r="AE100" s="12"/>
    </row>
    <row r="101" spans="1:31">
      <c r="A101">
        <v>200111</v>
      </c>
      <c r="B101" s="15">
        <v>8.7692307692307736E-2</v>
      </c>
      <c r="C101" s="15">
        <v>7.0836473247927856E-2</v>
      </c>
      <c r="D101" s="15">
        <v>3.4228022654518631E-2</v>
      </c>
      <c r="E101" s="15">
        <v>5.9558823529411775E-2</v>
      </c>
      <c r="F101">
        <v>200111</v>
      </c>
      <c r="G101">
        <v>7.54</v>
      </c>
      <c r="H101">
        <v>0.38</v>
      </c>
      <c r="I101">
        <v>0.69</v>
      </c>
      <c r="J101">
        <v>0.17</v>
      </c>
      <c r="K101" s="15">
        <f t="shared" si="20"/>
        <v>7.5399999999999995E-2</v>
      </c>
      <c r="L101" s="15">
        <f t="shared" si="20"/>
        <v>3.8E-3</v>
      </c>
      <c r="M101" s="15">
        <f t="shared" si="20"/>
        <v>6.8999999999999999E-3</v>
      </c>
      <c r="N101" s="15">
        <f t="shared" si="20"/>
        <v>1.7000000000000001E-3</v>
      </c>
      <c r="O101" s="16">
        <f t="shared" si="16"/>
        <v>8.5992307692307729E-2</v>
      </c>
      <c r="P101" s="16">
        <f t="shared" si="17"/>
        <v>6.9136473247927849E-2</v>
      </c>
      <c r="Q101" s="16">
        <f t="shared" si="18"/>
        <v>3.252802265451863E-2</v>
      </c>
      <c r="R101" s="16">
        <f t="shared" si="19"/>
        <v>5.7858823529411775E-2</v>
      </c>
      <c r="S101" s="17">
        <f>[1]StylePortfolios!B85/100-$N101</f>
        <v>7.46E-2</v>
      </c>
      <c r="T101" s="17">
        <f>[1]StylePortfolios!C85/100-$N101</f>
        <v>7.980000000000001E-2</v>
      </c>
      <c r="U101" s="17">
        <f>[1]StylePortfolios!D85/100-$N101</f>
        <v>7.7199999999999991E-2</v>
      </c>
      <c r="V101" s="17">
        <f>[1]StylePortfolios!U85/100-$N101</f>
        <v>9.5799999999999996E-2</v>
      </c>
      <c r="W101" s="17">
        <f>[1]StylePortfolios!V85/100-$N101</f>
        <v>8.14E-2</v>
      </c>
      <c r="X101" s="17">
        <f>[1]StylePortfolios!W85/100-$N101</f>
        <v>5.8499999999999996E-2</v>
      </c>
      <c r="Y101" s="18">
        <f t="shared" si="21"/>
        <v>1.3822955560374856E-3</v>
      </c>
      <c r="Z101" s="18">
        <f t="shared" si="14"/>
        <v>1.9107410042409811E-6</v>
      </c>
      <c r="AA101" s="19">
        <f t="shared" si="15"/>
        <v>6.6680060665828648E-3</v>
      </c>
      <c r="AC101" s="12"/>
      <c r="AD101" s="12"/>
      <c r="AE101" s="12"/>
    </row>
    <row r="102" spans="1:31">
      <c r="A102">
        <v>200112</v>
      </c>
      <c r="B102" s="15">
        <v>1.1517478278440185E-2</v>
      </c>
      <c r="C102" s="15">
        <v>3.2756368754398135E-2</v>
      </c>
      <c r="D102" s="15">
        <v>2.3571428571429021E-2</v>
      </c>
      <c r="E102" s="15">
        <v>1.2595419847327705E-2</v>
      </c>
      <c r="F102">
        <v>200112</v>
      </c>
      <c r="G102">
        <v>1.6</v>
      </c>
      <c r="H102">
        <v>5.14</v>
      </c>
      <c r="I102">
        <v>0.43</v>
      </c>
      <c r="J102">
        <v>0.15</v>
      </c>
      <c r="K102" s="15">
        <f t="shared" si="20"/>
        <v>1.6E-2</v>
      </c>
      <c r="L102" s="15">
        <f t="shared" si="20"/>
        <v>5.1399999999999994E-2</v>
      </c>
      <c r="M102" s="15">
        <f t="shared" si="20"/>
        <v>4.3E-3</v>
      </c>
      <c r="N102" s="15">
        <f t="shared" si="20"/>
        <v>1.5E-3</v>
      </c>
      <c r="O102" s="16">
        <f t="shared" si="16"/>
        <v>1.0017478278440186E-2</v>
      </c>
      <c r="P102" s="16">
        <f t="shared" si="17"/>
        <v>3.1256368754398134E-2</v>
      </c>
      <c r="Q102" s="16">
        <f t="shared" si="18"/>
        <v>2.2071428571429019E-2</v>
      </c>
      <c r="R102" s="16">
        <f t="shared" si="19"/>
        <v>1.1095419847327705E-2</v>
      </c>
      <c r="S102" s="17">
        <f>[1]StylePortfolios!B86/100-$N102</f>
        <v>7.279999999999999E-2</v>
      </c>
      <c r="T102" s="17">
        <f>[1]StylePortfolios!C86/100-$N102</f>
        <v>5.9799999999999999E-2</v>
      </c>
      <c r="U102" s="17">
        <f>[1]StylePortfolios!D86/100-$N102</f>
        <v>8.3999999999999995E-3</v>
      </c>
      <c r="V102" s="17">
        <f>[1]StylePortfolios!U86/100-$N102</f>
        <v>9.2300000000000007E-2</v>
      </c>
      <c r="W102" s="17">
        <f>[1]StylePortfolios!V86/100-$N102</f>
        <v>8.0000000000000002E-3</v>
      </c>
      <c r="X102" s="17">
        <f>[1]StylePortfolios!W86/100-$N102</f>
        <v>3.2899999999999999E-2</v>
      </c>
      <c r="Y102" s="18">
        <f t="shared" si="21"/>
        <v>-1.2266772584489313E-3</v>
      </c>
      <c r="Z102" s="18">
        <f t="shared" si="14"/>
        <v>1.5047370963957862E-6</v>
      </c>
      <c r="AA102" s="19">
        <f t="shared" si="15"/>
        <v>3.2296834332569216E-5</v>
      </c>
      <c r="AC102" s="12"/>
      <c r="AD102" s="12"/>
      <c r="AE102" s="12"/>
    </row>
    <row r="103" spans="1:31">
      <c r="A103">
        <v>200201</v>
      </c>
      <c r="B103" s="15">
        <v>-3.7754694366759933E-2</v>
      </c>
      <c r="C103" s="15">
        <v>-1.9662921348314599E-2</v>
      </c>
      <c r="D103" s="15">
        <v>-5.6114098667290335E-3</v>
      </c>
      <c r="E103" s="15">
        <v>-2.9634734665747731E-2</v>
      </c>
      <c r="F103">
        <v>200201</v>
      </c>
      <c r="G103">
        <v>-1.44</v>
      </c>
      <c r="H103">
        <v>1.1200000000000001</v>
      </c>
      <c r="I103">
        <v>3.45</v>
      </c>
      <c r="J103">
        <v>0.14000000000000001</v>
      </c>
      <c r="K103" s="15">
        <f t="shared" si="20"/>
        <v>-1.44E-2</v>
      </c>
      <c r="L103" s="15">
        <f t="shared" si="20"/>
        <v>1.1200000000000002E-2</v>
      </c>
      <c r="M103" s="15">
        <f t="shared" si="20"/>
        <v>3.4500000000000003E-2</v>
      </c>
      <c r="N103" s="15">
        <f t="shared" si="20"/>
        <v>1.4000000000000002E-3</v>
      </c>
      <c r="O103" s="16">
        <f t="shared" si="16"/>
        <v>-3.9154694366759932E-2</v>
      </c>
      <c r="P103" s="16">
        <f t="shared" si="17"/>
        <v>-2.1062921348314598E-2</v>
      </c>
      <c r="Q103" s="16">
        <f t="shared" si="18"/>
        <v>-7.0114098667290337E-3</v>
      </c>
      <c r="R103" s="16">
        <f t="shared" si="19"/>
        <v>-3.1034734665747729E-2</v>
      </c>
      <c r="S103" s="17">
        <f>[1]StylePortfolios!B87/100-$N103</f>
        <v>1.8999999999999998E-3</v>
      </c>
      <c r="T103" s="17">
        <f>[1]StylePortfolios!C87/100-$N103</f>
        <v>-1.3900000000000001E-2</v>
      </c>
      <c r="U103" s="17">
        <f>[1]StylePortfolios!D87/100-$N103</f>
        <v>-1.77E-2</v>
      </c>
      <c r="V103" s="17">
        <f>[1]StylePortfolios!U87/100-$N103</f>
        <v>-2.6100000000000005E-2</v>
      </c>
      <c r="W103" s="17">
        <f>[1]StylePortfolios!V87/100-$N103</f>
        <v>-1.15E-2</v>
      </c>
      <c r="X103" s="17">
        <f>[1]StylePortfolios!W87/100-$N103</f>
        <v>-1.7500000000000002E-2</v>
      </c>
      <c r="Y103" s="18">
        <f t="shared" si="21"/>
        <v>-6.3053132857320282E-3</v>
      </c>
      <c r="Z103" s="18">
        <f t="shared" si="14"/>
        <v>3.9756975631228824E-5</v>
      </c>
      <c r="AA103" s="19">
        <f t="shared" si="15"/>
        <v>1.8913054947136034E-3</v>
      </c>
      <c r="AC103" s="12"/>
      <c r="AD103" s="12"/>
      <c r="AE103" s="12"/>
    </row>
    <row r="104" spans="1:31">
      <c r="A104">
        <v>200202</v>
      </c>
      <c r="B104" s="15">
        <v>-6.2694623209466505E-2</v>
      </c>
      <c r="C104" s="15">
        <v>-1.3610315186246447E-2</v>
      </c>
      <c r="D104" s="15">
        <v>1.1756407241945155E-3</v>
      </c>
      <c r="E104" s="15">
        <v>-1.4204545454544748E-3</v>
      </c>
      <c r="F104">
        <v>200202</v>
      </c>
      <c r="G104">
        <v>-2.29</v>
      </c>
      <c r="H104">
        <v>-1.61</v>
      </c>
      <c r="I104">
        <v>3.91</v>
      </c>
      <c r="J104">
        <v>0.13</v>
      </c>
      <c r="K104" s="15">
        <f t="shared" si="20"/>
        <v>-2.29E-2</v>
      </c>
      <c r="L104" s="15">
        <f t="shared" si="20"/>
        <v>-1.61E-2</v>
      </c>
      <c r="M104" s="15">
        <f t="shared" si="20"/>
        <v>3.9100000000000003E-2</v>
      </c>
      <c r="N104" s="15">
        <f t="shared" si="20"/>
        <v>1.2999999999999999E-3</v>
      </c>
      <c r="O104" s="16">
        <f t="shared" si="16"/>
        <v>-6.39946232094665E-2</v>
      </c>
      <c r="P104" s="16">
        <f t="shared" si="17"/>
        <v>-1.4910315186246446E-2</v>
      </c>
      <c r="Q104" s="16">
        <f t="shared" si="18"/>
        <v>-1.2435927580548446E-4</v>
      </c>
      <c r="R104" s="16">
        <f t="shared" si="19"/>
        <v>-2.7204545454544747E-3</v>
      </c>
      <c r="S104" s="17">
        <f>[1]StylePortfolios!B88/100-$N104</f>
        <v>-4.1499999999999995E-2</v>
      </c>
      <c r="T104" s="17">
        <f>[1]StylePortfolios!C88/100-$N104</f>
        <v>-2.1999999999999999E-2</v>
      </c>
      <c r="U104" s="17">
        <f>[1]StylePortfolios!D88/100-$N104</f>
        <v>-2.2700000000000001E-2</v>
      </c>
      <c r="V104" s="17">
        <f>[1]StylePortfolios!U88/100-$N104</f>
        <v>-5.3600000000000009E-2</v>
      </c>
      <c r="W104" s="17">
        <f>[1]StylePortfolios!V88/100-$N104</f>
        <v>-2.92E-2</v>
      </c>
      <c r="X104" s="17">
        <f>[1]StylePortfolios!W88/100-$N104</f>
        <v>-2.1999999999999997E-3</v>
      </c>
      <c r="Y104" s="18">
        <f t="shared" si="21"/>
        <v>-1.7624069787774439E-3</v>
      </c>
      <c r="Z104" s="18">
        <f t="shared" si="14"/>
        <v>3.1060783588434376E-6</v>
      </c>
      <c r="AA104" s="19">
        <f t="shared" si="15"/>
        <v>4.6688619580778131E-3</v>
      </c>
      <c r="AC104" s="12"/>
      <c r="AD104" s="12"/>
      <c r="AE104" s="12"/>
    </row>
    <row r="105" spans="1:31">
      <c r="A105">
        <v>200203</v>
      </c>
      <c r="B105" s="15">
        <v>6.8217054263565835E-2</v>
      </c>
      <c r="C105" s="15">
        <v>3.2640014524328409E-2</v>
      </c>
      <c r="D105" s="15">
        <v>3.3348990136214285E-2</v>
      </c>
      <c r="E105" s="15">
        <v>5.0497866287339876E-2</v>
      </c>
      <c r="F105">
        <v>200203</v>
      </c>
      <c r="G105">
        <v>4.24</v>
      </c>
      <c r="H105">
        <v>4.3</v>
      </c>
      <c r="I105">
        <v>1.17</v>
      </c>
      <c r="J105">
        <v>0.13</v>
      </c>
      <c r="K105" s="15">
        <f t="shared" si="20"/>
        <v>4.24E-2</v>
      </c>
      <c r="L105" s="15">
        <f t="shared" si="20"/>
        <v>4.2999999999999997E-2</v>
      </c>
      <c r="M105" s="15">
        <f t="shared" si="20"/>
        <v>1.1699999999999999E-2</v>
      </c>
      <c r="N105" s="15">
        <f t="shared" si="20"/>
        <v>1.2999999999999999E-3</v>
      </c>
      <c r="O105" s="16">
        <f t="shared" si="16"/>
        <v>6.6917054263565839E-2</v>
      </c>
      <c r="P105" s="16">
        <f t="shared" si="17"/>
        <v>3.1340014524328406E-2</v>
      </c>
      <c r="Q105" s="16">
        <f t="shared" si="18"/>
        <v>3.2048990136214282E-2</v>
      </c>
      <c r="R105" s="16">
        <f t="shared" si="19"/>
        <v>4.9197866287339874E-2</v>
      </c>
      <c r="S105" s="17">
        <f>[1]StylePortfolios!B89/100-$N105</f>
        <v>8.5100000000000009E-2</v>
      </c>
      <c r="T105" s="17">
        <f>[1]StylePortfolios!C89/100-$N105</f>
        <v>7.0000000000000007E-2</v>
      </c>
      <c r="U105" s="17">
        <f>[1]StylePortfolios!D89/100-$N105</f>
        <v>3.7999999999999999E-2</v>
      </c>
      <c r="V105" s="17">
        <f>[1]StylePortfolios!U89/100-$N105</f>
        <v>2.9599999999999998E-2</v>
      </c>
      <c r="W105" s="17">
        <f>[1]StylePortfolios!V89/100-$N105</f>
        <v>3.6600000000000001E-2</v>
      </c>
      <c r="X105" s="17">
        <f>[1]StylePortfolios!W89/100-$N105</f>
        <v>5.3399999999999996E-2</v>
      </c>
      <c r="Y105" s="18">
        <f t="shared" si="21"/>
        <v>-2.1744025503955829E-2</v>
      </c>
      <c r="Z105" s="18">
        <f t="shared" si="14"/>
        <v>4.7280264511668151E-4</v>
      </c>
      <c r="AA105" s="19">
        <f t="shared" si="15"/>
        <v>3.9165826198108919E-3</v>
      </c>
      <c r="AC105" s="12"/>
      <c r="AD105" s="12"/>
      <c r="AE105" s="12"/>
    </row>
    <row r="106" spans="1:31">
      <c r="A106">
        <v>200204</v>
      </c>
      <c r="B106" s="15">
        <v>-2.011196350818989E-2</v>
      </c>
      <c r="C106" s="15">
        <v>-1.4134275618374659E-2</v>
      </c>
      <c r="D106" s="15">
        <v>9.0909090909097046E-4</v>
      </c>
      <c r="E106" s="15">
        <v>-2.6404874746106977E-2</v>
      </c>
      <c r="F106">
        <v>200204</v>
      </c>
      <c r="G106">
        <v>-5.2</v>
      </c>
      <c r="H106">
        <v>5.86</v>
      </c>
      <c r="I106">
        <v>4.21</v>
      </c>
      <c r="J106">
        <v>0.15</v>
      </c>
      <c r="K106" s="15">
        <f t="shared" si="20"/>
        <v>-5.2000000000000005E-2</v>
      </c>
      <c r="L106" s="15">
        <f t="shared" si="20"/>
        <v>5.8600000000000006E-2</v>
      </c>
      <c r="M106" s="15">
        <f t="shared" si="20"/>
        <v>4.2099999999999999E-2</v>
      </c>
      <c r="N106" s="15">
        <f t="shared" si="20"/>
        <v>1.5E-3</v>
      </c>
      <c r="O106" s="16">
        <f t="shared" si="16"/>
        <v>-2.1611963508189891E-2</v>
      </c>
      <c r="P106" s="16">
        <f t="shared" si="17"/>
        <v>-1.563427561837466E-2</v>
      </c>
      <c r="Q106" s="16">
        <f t="shared" si="18"/>
        <v>-5.9090909090902958E-4</v>
      </c>
      <c r="R106" s="16">
        <f t="shared" si="19"/>
        <v>-2.7904874746106978E-2</v>
      </c>
      <c r="S106" s="17">
        <f>[1]StylePortfolios!B90/100-$N106</f>
        <v>1.5000000000000001E-2</v>
      </c>
      <c r="T106" s="17">
        <f>[1]StylePortfolios!C90/100-$N106</f>
        <v>-8.3000000000000001E-3</v>
      </c>
      <c r="U106" s="17">
        <f>[1]StylePortfolios!D90/100-$N106</f>
        <v>-6.3E-2</v>
      </c>
      <c r="V106" s="17">
        <f>[1]StylePortfolios!U90/100-$N106</f>
        <v>-1.2E-2</v>
      </c>
      <c r="W106" s="17">
        <f>[1]StylePortfolios!V90/100-$N106</f>
        <v>-6.9699999999999998E-2</v>
      </c>
      <c r="X106" s="17">
        <f>[1]StylePortfolios!W90/100-$N106</f>
        <v>-1.0999999999999999E-2</v>
      </c>
      <c r="Y106" s="18">
        <f t="shared" si="21"/>
        <v>7.9839232853827942E-3</v>
      </c>
      <c r="Z106" s="18">
        <f t="shared" si="14"/>
        <v>6.374303102687759E-5</v>
      </c>
      <c r="AA106" s="19">
        <f t="shared" si="15"/>
        <v>6.7321626473341902E-4</v>
      </c>
      <c r="AC106" s="12"/>
      <c r="AD106" s="12"/>
      <c r="AE106" s="12"/>
    </row>
    <row r="107" spans="1:31">
      <c r="A107">
        <v>200205</v>
      </c>
      <c r="B107" s="15">
        <v>3.1739314430807575E-3</v>
      </c>
      <c r="C107" s="15">
        <v>-9.9855197132616702E-3</v>
      </c>
      <c r="D107" s="15">
        <v>3.8601271571299112E-3</v>
      </c>
      <c r="E107" s="15">
        <v>2.7816411682892728E-3</v>
      </c>
      <c r="F107">
        <v>200205</v>
      </c>
      <c r="G107">
        <v>-1.38</v>
      </c>
      <c r="H107">
        <v>-3.72</v>
      </c>
      <c r="I107">
        <v>2.54</v>
      </c>
      <c r="J107">
        <v>0.14000000000000001</v>
      </c>
      <c r="K107" s="15">
        <f t="shared" si="20"/>
        <v>-1.38E-2</v>
      </c>
      <c r="L107" s="15">
        <f t="shared" si="20"/>
        <v>-3.7200000000000004E-2</v>
      </c>
      <c r="M107" s="15">
        <f t="shared" si="20"/>
        <v>2.5399999999999999E-2</v>
      </c>
      <c r="N107" s="15">
        <f t="shared" si="20"/>
        <v>1.4000000000000002E-3</v>
      </c>
      <c r="O107" s="16">
        <f t="shared" si="16"/>
        <v>1.7739314430807573E-3</v>
      </c>
      <c r="P107" s="16">
        <f t="shared" si="17"/>
        <v>-1.138551971326167E-2</v>
      </c>
      <c r="Q107" s="16">
        <f t="shared" si="18"/>
        <v>2.460127157129911E-3</v>
      </c>
      <c r="R107" s="16">
        <f t="shared" si="19"/>
        <v>1.3816411682892726E-3</v>
      </c>
      <c r="S107" s="17">
        <f>[1]StylePortfolios!B91/100-$N107</f>
        <v>-3.3800000000000004E-2</v>
      </c>
      <c r="T107" s="17">
        <f>[1]StylePortfolios!C91/100-$N107</f>
        <v>-3.2899999999999999E-2</v>
      </c>
      <c r="U107" s="17">
        <f>[1]StylePortfolios!D91/100-$N107</f>
        <v>-1.01E-2</v>
      </c>
      <c r="V107" s="17">
        <f>[1]StylePortfolios!U91/100-$N107</f>
        <v>-2.5500000000000002E-2</v>
      </c>
      <c r="W107" s="17">
        <f>[1]StylePortfolios!V91/100-$N107</f>
        <v>-1.6800000000000002E-2</v>
      </c>
      <c r="X107" s="17">
        <f>[1]StylePortfolios!W91/100-$N107</f>
        <v>-5.4000000000000003E-3</v>
      </c>
      <c r="Y107" s="18">
        <f t="shared" si="21"/>
        <v>1.9162280450360242E-3</v>
      </c>
      <c r="Z107" s="18">
        <f t="shared" si="14"/>
        <v>3.6719299205825834E-6</v>
      </c>
      <c r="AA107" s="19">
        <f t="shared" si="15"/>
        <v>6.5562445034935214E-6</v>
      </c>
      <c r="AC107" s="12"/>
      <c r="AD107" s="12"/>
      <c r="AE107" s="12"/>
    </row>
    <row r="108" spans="1:31">
      <c r="A108">
        <v>200206</v>
      </c>
      <c r="B108" s="15">
        <v>-0.122337059692048</v>
      </c>
      <c r="C108" s="15">
        <v>-5.9676145454545582E-2</v>
      </c>
      <c r="D108" s="15">
        <v>-4.1393349920832323E-2</v>
      </c>
      <c r="E108" s="15">
        <v>-5.894590846047143E-2</v>
      </c>
      <c r="F108">
        <v>200206</v>
      </c>
      <c r="G108">
        <v>-7.21</v>
      </c>
      <c r="H108">
        <v>3.49</v>
      </c>
      <c r="I108">
        <v>1.56</v>
      </c>
      <c r="J108">
        <v>0.13</v>
      </c>
      <c r="K108" s="15">
        <f t="shared" si="20"/>
        <v>-7.2099999999999997E-2</v>
      </c>
      <c r="L108" s="15">
        <f t="shared" si="20"/>
        <v>3.49E-2</v>
      </c>
      <c r="M108" s="15">
        <f t="shared" si="20"/>
        <v>1.5600000000000001E-2</v>
      </c>
      <c r="N108" s="15">
        <f t="shared" si="20"/>
        <v>1.2999999999999999E-3</v>
      </c>
      <c r="O108" s="16">
        <f t="shared" si="16"/>
        <v>-0.123637059692048</v>
      </c>
      <c r="P108" s="16">
        <f t="shared" si="17"/>
        <v>-6.0976145454545584E-2</v>
      </c>
      <c r="Q108" s="16">
        <f t="shared" si="18"/>
        <v>-4.2693349920832326E-2</v>
      </c>
      <c r="R108" s="16">
        <f t="shared" si="19"/>
        <v>-6.0245908460471433E-2</v>
      </c>
      <c r="S108" s="17">
        <f>[1]StylePortfolios!B92/100-$N108</f>
        <v>-2.7199999999999998E-2</v>
      </c>
      <c r="T108" s="17">
        <f>[1]StylePortfolios!C92/100-$N108</f>
        <v>-6.7900000000000002E-2</v>
      </c>
      <c r="U108" s="17">
        <f>[1]StylePortfolios!D92/100-$N108</f>
        <v>-7.6100000000000001E-2</v>
      </c>
      <c r="V108" s="17">
        <f>[1]StylePortfolios!U92/100-$N108</f>
        <v>-0.12770000000000001</v>
      </c>
      <c r="W108" s="17">
        <f>[1]StylePortfolios!V92/100-$N108</f>
        <v>-7.4699999999999989E-2</v>
      </c>
      <c r="X108" s="17">
        <f>[1]StylePortfolios!W92/100-$N108</f>
        <v>-6.2000000000000006E-2</v>
      </c>
      <c r="Y108" s="18">
        <f t="shared" si="21"/>
        <v>3.5331627033171539E-3</v>
      </c>
      <c r="Z108" s="18">
        <f t="shared" si="14"/>
        <v>1.2483238688111379E-5</v>
      </c>
      <c r="AA108" s="19">
        <f t="shared" si="15"/>
        <v>1.6376706754249043E-2</v>
      </c>
      <c r="AC108" s="12"/>
      <c r="AD108" s="12"/>
      <c r="AE108" s="12"/>
    </row>
    <row r="109" spans="1:31">
      <c r="A109">
        <v>200207</v>
      </c>
      <c r="B109" s="15">
        <v>-7.4741648642153269E-2</v>
      </c>
      <c r="C109" s="15">
        <v>-5.8320373250388746E-2</v>
      </c>
      <c r="D109" s="15">
        <v>-6.8428504011326274E-2</v>
      </c>
      <c r="E109" s="15">
        <v>-9.2851879145173233E-2</v>
      </c>
      <c r="F109">
        <v>200207</v>
      </c>
      <c r="G109">
        <v>-8.18</v>
      </c>
      <c r="H109">
        <v>-5.14</v>
      </c>
      <c r="I109">
        <v>-3.63</v>
      </c>
      <c r="J109">
        <v>0.15</v>
      </c>
      <c r="K109" s="15">
        <f t="shared" si="20"/>
        <v>-8.1799999999999998E-2</v>
      </c>
      <c r="L109" s="15">
        <f t="shared" si="20"/>
        <v>-5.1399999999999994E-2</v>
      </c>
      <c r="M109" s="15">
        <f t="shared" si="20"/>
        <v>-3.6299999999999999E-2</v>
      </c>
      <c r="N109" s="15">
        <f t="shared" si="20"/>
        <v>1.5E-3</v>
      </c>
      <c r="O109" s="16">
        <f t="shared" si="16"/>
        <v>-7.624164864215327E-2</v>
      </c>
      <c r="P109" s="16">
        <f t="shared" si="17"/>
        <v>-5.9820373250388748E-2</v>
      </c>
      <c r="Q109" s="16">
        <f t="shared" si="18"/>
        <v>-6.9928504011326276E-2</v>
      </c>
      <c r="R109" s="16">
        <f t="shared" si="19"/>
        <v>-9.4351879145173234E-2</v>
      </c>
      <c r="S109" s="17">
        <f>[1]StylePortfolios!B93/100-$N109</f>
        <v>-0.15049999999999999</v>
      </c>
      <c r="T109" s="17">
        <f>[1]StylePortfolios!C93/100-$N109</f>
        <v>-0.11710000000000001</v>
      </c>
      <c r="U109" s="17">
        <f>[1]StylePortfolios!D93/100-$N109</f>
        <v>-7.3900000000000007E-2</v>
      </c>
      <c r="V109" s="17">
        <f>[1]StylePortfolios!U93/100-$N109</f>
        <v>-7.3400000000000007E-2</v>
      </c>
      <c r="W109" s="17">
        <f>[1]StylePortfolios!V93/100-$N109</f>
        <v>-6.5100000000000005E-2</v>
      </c>
      <c r="X109" s="17">
        <f>[1]StylePortfolios!W93/100-$N109</f>
        <v>-0.10189999999999999</v>
      </c>
      <c r="Y109" s="18">
        <f t="shared" si="21"/>
        <v>3.7449497183689645E-2</v>
      </c>
      <c r="Z109" s="18">
        <f t="shared" si="14"/>
        <v>1.4024648393111787E-3</v>
      </c>
      <c r="AA109" s="19">
        <f t="shared" si="15"/>
        <v>6.4925073332573E-3</v>
      </c>
      <c r="AC109" s="12"/>
      <c r="AD109" s="12"/>
      <c r="AE109" s="12"/>
    </row>
    <row r="110" spans="1:31">
      <c r="A110">
        <v>200208</v>
      </c>
      <c r="B110" s="15">
        <v>5.4805194805194857E-2</v>
      </c>
      <c r="C110" s="15">
        <v>0</v>
      </c>
      <c r="D110" s="15">
        <v>8.8652482269504507E-3</v>
      </c>
      <c r="E110" s="15">
        <v>9.7481722177090724E-3</v>
      </c>
      <c r="F110">
        <v>200208</v>
      </c>
      <c r="G110">
        <v>0.5</v>
      </c>
      <c r="H110">
        <v>-2.2599999999999998</v>
      </c>
      <c r="I110">
        <v>2.2400000000000002</v>
      </c>
      <c r="J110">
        <v>0.14000000000000001</v>
      </c>
      <c r="K110" s="15">
        <f t="shared" si="20"/>
        <v>5.0000000000000001E-3</v>
      </c>
      <c r="L110" s="15">
        <f t="shared" si="20"/>
        <v>-2.2599999999999999E-2</v>
      </c>
      <c r="M110" s="15">
        <f t="shared" si="20"/>
        <v>2.2400000000000003E-2</v>
      </c>
      <c r="N110" s="15">
        <f t="shared" si="20"/>
        <v>1.4000000000000002E-3</v>
      </c>
      <c r="O110" s="16">
        <f t="shared" si="16"/>
        <v>5.3405194805194858E-2</v>
      </c>
      <c r="P110" s="16">
        <f t="shared" si="17"/>
        <v>-1.4000000000000002E-3</v>
      </c>
      <c r="Q110" s="16">
        <f t="shared" si="18"/>
        <v>7.4652482269504505E-3</v>
      </c>
      <c r="R110" s="16">
        <f t="shared" si="19"/>
        <v>8.3481722177090722E-3</v>
      </c>
      <c r="S110" s="17">
        <f>[1]StylePortfolios!B94/100-$N110</f>
        <v>-1.14E-2</v>
      </c>
      <c r="T110" s="17">
        <f>[1]StylePortfolios!C94/100-$N110</f>
        <v>8.6E-3</v>
      </c>
      <c r="U110" s="17">
        <f>[1]StylePortfolios!D94/100-$N110</f>
        <v>6.1999999999999998E-3</v>
      </c>
      <c r="V110" s="17">
        <f>[1]StylePortfolios!U94/100-$N110</f>
        <v>4.2900000000000001E-2</v>
      </c>
      <c r="W110" s="17">
        <f>[1]StylePortfolios!V94/100-$N110</f>
        <v>6.9999999999999967E-4</v>
      </c>
      <c r="X110" s="17">
        <f>[1]StylePortfolios!W94/100-$N110</f>
        <v>6.4000000000000003E-3</v>
      </c>
      <c r="Y110" s="18">
        <f t="shared" si="21"/>
        <v>-6.0439093808545893E-3</v>
      </c>
      <c r="Z110" s="18">
        <f t="shared" si="14"/>
        <v>3.6528840603982106E-5</v>
      </c>
      <c r="AA110" s="19">
        <f t="shared" si="15"/>
        <v>2.4079382022679703E-3</v>
      </c>
      <c r="AC110" s="12"/>
      <c r="AD110" s="12"/>
      <c r="AE110" s="12"/>
    </row>
    <row r="111" spans="1:31">
      <c r="A111">
        <v>200209</v>
      </c>
      <c r="B111" s="15">
        <v>-0.11844373307067235</v>
      </c>
      <c r="C111" s="15">
        <v>-5.2894054500412846E-2</v>
      </c>
      <c r="D111" s="15">
        <v>-4.0923926688425705E-2</v>
      </c>
      <c r="E111" s="15">
        <v>-7.8841512469831065E-2</v>
      </c>
      <c r="F111">
        <v>200209</v>
      </c>
      <c r="G111">
        <v>-10.35</v>
      </c>
      <c r="H111">
        <v>2.7</v>
      </c>
      <c r="I111">
        <v>1.23</v>
      </c>
      <c r="J111">
        <v>0.14000000000000001</v>
      </c>
      <c r="K111" s="15">
        <f t="shared" si="20"/>
        <v>-0.10349999999999999</v>
      </c>
      <c r="L111" s="15">
        <f t="shared" si="20"/>
        <v>2.7000000000000003E-2</v>
      </c>
      <c r="M111" s="15">
        <f t="shared" si="20"/>
        <v>1.23E-2</v>
      </c>
      <c r="N111" s="15">
        <f t="shared" si="20"/>
        <v>1.4000000000000002E-3</v>
      </c>
      <c r="O111" s="16">
        <f t="shared" si="16"/>
        <v>-0.11984373307067235</v>
      </c>
      <c r="P111" s="16">
        <f t="shared" si="17"/>
        <v>-5.4294054500412844E-2</v>
      </c>
      <c r="Q111" s="16">
        <f t="shared" si="18"/>
        <v>-4.2323926688425703E-2</v>
      </c>
      <c r="R111" s="16">
        <f t="shared" si="19"/>
        <v>-8.0241512469831064E-2</v>
      </c>
      <c r="S111" s="17">
        <f>[1]StylePortfolios!B95/100-$N111</f>
        <v>-7.9000000000000001E-2</v>
      </c>
      <c r="T111" s="17">
        <f>[1]StylePortfolios!C95/100-$N111</f>
        <v>-8.4299999999999986E-2</v>
      </c>
      <c r="U111" s="17">
        <f>[1]StylePortfolios!D95/100-$N111</f>
        <v>-0.1066</v>
      </c>
      <c r="V111" s="17">
        <f>[1]StylePortfolios!U95/100-$N111</f>
        <v>-2.9199999999999997E-2</v>
      </c>
      <c r="W111" s="17">
        <f>[1]StylePortfolios!V95/100-$N111</f>
        <v>-0.10639999999999999</v>
      </c>
      <c r="X111" s="17">
        <f>[1]StylePortfolios!W95/100-$N111</f>
        <v>-0.10059999999999999</v>
      </c>
      <c r="Y111" s="18">
        <f t="shared" si="21"/>
        <v>4.4437377977173995E-2</v>
      </c>
      <c r="Z111" s="18">
        <f t="shared" si="14"/>
        <v>1.9746805614862285E-3</v>
      </c>
      <c r="AA111" s="19">
        <f t="shared" si="15"/>
        <v>1.5420220628086068E-2</v>
      </c>
      <c r="AC111" s="12"/>
      <c r="AD111" s="12"/>
      <c r="AE111" s="12"/>
    </row>
    <row r="112" spans="1:31">
      <c r="A112">
        <v>200210</v>
      </c>
      <c r="B112" s="15">
        <v>0.11564245810055862</v>
      </c>
      <c r="C112" s="15">
        <v>2.017543859649118E-2</v>
      </c>
      <c r="D112" s="15">
        <v>2.3560209424083656E-2</v>
      </c>
      <c r="E112" s="15">
        <v>5.6768558951965087E-2</v>
      </c>
      <c r="F112">
        <v>200210</v>
      </c>
      <c r="G112">
        <v>7.83</v>
      </c>
      <c r="H112">
        <v>-2.98</v>
      </c>
      <c r="I112">
        <v>-6.49</v>
      </c>
      <c r="J112">
        <v>0.14000000000000001</v>
      </c>
      <c r="K112" s="15">
        <f t="shared" si="20"/>
        <v>7.8299999999999995E-2</v>
      </c>
      <c r="L112" s="15">
        <f t="shared" si="20"/>
        <v>-2.98E-2</v>
      </c>
      <c r="M112" s="15">
        <f t="shared" si="20"/>
        <v>-6.4899999999999999E-2</v>
      </c>
      <c r="N112" s="15">
        <f t="shared" si="20"/>
        <v>1.4000000000000002E-3</v>
      </c>
      <c r="O112" s="16">
        <f t="shared" si="16"/>
        <v>0.11424245810055862</v>
      </c>
      <c r="P112" s="16">
        <f t="shared" si="17"/>
        <v>1.8775438596491181E-2</v>
      </c>
      <c r="Q112" s="16">
        <f t="shared" si="18"/>
        <v>2.2160209424083657E-2</v>
      </c>
      <c r="R112" s="16">
        <f t="shared" si="19"/>
        <v>5.5368558951965088E-2</v>
      </c>
      <c r="S112" s="17">
        <f>[1]StylePortfolios!B96/100-$N112</f>
        <v>3.3600000000000005E-2</v>
      </c>
      <c r="T112" s="17">
        <f>[1]StylePortfolios!C96/100-$N112</f>
        <v>4.3700000000000003E-2</v>
      </c>
      <c r="U112" s="17">
        <f>[1]StylePortfolios!D96/100-$N112</f>
        <v>8.5499999999999993E-2</v>
      </c>
      <c r="V112" s="17">
        <f>[1]StylePortfolios!U96/100-$N112</f>
        <v>9.2100000000000001E-2</v>
      </c>
      <c r="W112" s="17">
        <f>[1]StylePortfolios!V96/100-$N112</f>
        <v>9.4500000000000001E-2</v>
      </c>
      <c r="X112" s="17">
        <f>[1]StylePortfolios!W96/100-$N112</f>
        <v>6.0500000000000005E-2</v>
      </c>
      <c r="Y112" s="18">
        <f t="shared" si="21"/>
        <v>-4.6321397630090494E-2</v>
      </c>
      <c r="Z112" s="18">
        <f t="shared" si="14"/>
        <v>2.1456718784049534E-3</v>
      </c>
      <c r="AA112" s="19">
        <f t="shared" si="15"/>
        <v>1.2079770707218791E-2</v>
      </c>
      <c r="AC112" s="12"/>
      <c r="AD112" s="12"/>
      <c r="AE112" s="12"/>
    </row>
    <row r="113" spans="1:31">
      <c r="A113">
        <v>200211</v>
      </c>
      <c r="B113" s="15">
        <v>9.3139709564346473E-2</v>
      </c>
      <c r="C113" s="15">
        <v>5.2450558899397981E-2</v>
      </c>
      <c r="D113" s="15">
        <v>-5.3708439897698357E-3</v>
      </c>
      <c r="E113" s="15">
        <v>3.3884297520661244E-2</v>
      </c>
      <c r="F113">
        <v>200211</v>
      </c>
      <c r="G113">
        <v>5.96</v>
      </c>
      <c r="H113">
        <v>3.17</v>
      </c>
      <c r="I113">
        <v>-1.57</v>
      </c>
      <c r="J113">
        <v>0.12</v>
      </c>
      <c r="K113" s="15">
        <f t="shared" si="20"/>
        <v>5.96E-2</v>
      </c>
      <c r="L113" s="15">
        <f t="shared" si="20"/>
        <v>3.1699999999999999E-2</v>
      </c>
      <c r="M113" s="15">
        <f t="shared" si="20"/>
        <v>-1.5700000000000002E-2</v>
      </c>
      <c r="N113" s="15">
        <f t="shared" si="20"/>
        <v>1.1999999999999999E-3</v>
      </c>
      <c r="O113" s="16">
        <f t="shared" si="16"/>
        <v>9.1939709564346467E-2</v>
      </c>
      <c r="P113" s="16">
        <f t="shared" si="17"/>
        <v>5.1250558899397981E-2</v>
      </c>
      <c r="Q113" s="16">
        <f t="shared" si="18"/>
        <v>-6.5708439897698354E-3</v>
      </c>
      <c r="R113" s="16">
        <f t="shared" si="19"/>
        <v>3.2684297520661244E-2</v>
      </c>
      <c r="S113" s="17">
        <f>[1]StylePortfolios!B97/100-$N113</f>
        <v>0.11079999999999998</v>
      </c>
      <c r="T113" s="17">
        <f>[1]StylePortfolios!C97/100-$N113</f>
        <v>8.3899999999999988E-2</v>
      </c>
      <c r="U113" s="17">
        <f>[1]StylePortfolios!D97/100-$N113</f>
        <v>5.4199999999999998E-2</v>
      </c>
      <c r="V113" s="17">
        <f>[1]StylePortfolios!U97/100-$N113</f>
        <v>0.12249999999999998</v>
      </c>
      <c r="W113" s="17">
        <f>[1]StylePortfolios!V97/100-$N113</f>
        <v>5.2600000000000001E-2</v>
      </c>
      <c r="X113" s="17">
        <f>[1]StylePortfolios!W97/100-$N113</f>
        <v>6.5799999999999997E-2</v>
      </c>
      <c r="Y113" s="18">
        <f t="shared" si="21"/>
        <v>-1.5850405038708763E-2</v>
      </c>
      <c r="Z113" s="18">
        <f t="shared" si="14"/>
        <v>2.5123533989112413E-4</v>
      </c>
      <c r="AA113" s="19">
        <f t="shared" si="15"/>
        <v>7.6746818720539248E-3</v>
      </c>
      <c r="AC113" s="12"/>
      <c r="AD113" s="12"/>
      <c r="AE113" s="12"/>
    </row>
    <row r="114" spans="1:31">
      <c r="A114">
        <v>200212</v>
      </c>
      <c r="B114" s="15">
        <v>-7.0316078790654934E-2</v>
      </c>
      <c r="C114" s="15">
        <v>-4.0258660130718882E-2</v>
      </c>
      <c r="D114" s="15">
        <v>-6.1712522499357547E-3</v>
      </c>
      <c r="E114" s="15">
        <v>-2.5355715427657355E-2</v>
      </c>
      <c r="F114">
        <v>200212</v>
      </c>
      <c r="G114">
        <v>-5.76</v>
      </c>
      <c r="H114">
        <v>-0.45</v>
      </c>
      <c r="I114">
        <v>3.9</v>
      </c>
      <c r="J114">
        <v>0.11</v>
      </c>
      <c r="K114" s="15">
        <f t="shared" si="20"/>
        <v>-5.7599999999999998E-2</v>
      </c>
      <c r="L114" s="15">
        <f t="shared" si="20"/>
        <v>-4.5000000000000005E-3</v>
      </c>
      <c r="M114" s="15">
        <f t="shared" si="20"/>
        <v>3.9E-2</v>
      </c>
      <c r="N114" s="15">
        <f t="shared" si="20"/>
        <v>1.1000000000000001E-3</v>
      </c>
      <c r="O114" s="16">
        <f t="shared" si="16"/>
        <v>-7.1416078790654938E-2</v>
      </c>
      <c r="P114" s="16">
        <f t="shared" si="17"/>
        <v>-4.1358660130718879E-2</v>
      </c>
      <c r="Q114" s="16">
        <f t="shared" si="18"/>
        <v>-7.271252249935755E-3</v>
      </c>
      <c r="R114" s="16">
        <f t="shared" si="19"/>
        <v>-2.6455715427657355E-2</v>
      </c>
      <c r="S114" s="17">
        <f>[1]StylePortfolios!B98/100-$N114</f>
        <v>-5.8999999999999997E-2</v>
      </c>
      <c r="T114" s="17">
        <f>[1]StylePortfolios!C98/100-$N114</f>
        <v>-5.4300000000000001E-2</v>
      </c>
      <c r="U114" s="17">
        <f>[1]StylePortfolios!D98/100-$N114</f>
        <v>-5.8599999999999999E-2</v>
      </c>
      <c r="V114" s="17">
        <f>[1]StylePortfolios!U98/100-$N114</f>
        <v>-7.7899999999999997E-2</v>
      </c>
      <c r="W114" s="17">
        <f>[1]StylePortfolios!V98/100-$N114</f>
        <v>-6.5200000000000008E-2</v>
      </c>
      <c r="X114" s="17">
        <f>[1]StylePortfolios!W98/100-$N114</f>
        <v>-4.65E-2</v>
      </c>
      <c r="Y114" s="18">
        <f t="shared" si="21"/>
        <v>1.126437611852759E-2</v>
      </c>
      <c r="Z114" s="18">
        <f t="shared" si="14"/>
        <v>1.268861693396547E-4</v>
      </c>
      <c r="AA114" s="19">
        <f t="shared" si="15"/>
        <v>5.7381422932412289E-3</v>
      </c>
      <c r="AC114" s="12"/>
      <c r="AD114" s="12"/>
      <c r="AE114" s="12"/>
    </row>
    <row r="115" spans="1:31">
      <c r="A115">
        <v>200301</v>
      </c>
      <c r="B115" s="15">
        <v>-2.9563932002957261E-3</v>
      </c>
      <c r="C115" s="15">
        <v>-1.7167381974249163E-2</v>
      </c>
      <c r="D115" s="15">
        <v>-3.0569948186528473E-2</v>
      </c>
      <c r="E115" s="15">
        <v>-3.8714991762767714E-2</v>
      </c>
      <c r="F115">
        <v>200301</v>
      </c>
      <c r="G115">
        <v>-2.57</v>
      </c>
      <c r="H115">
        <v>1.4</v>
      </c>
      <c r="I115">
        <v>-0.88</v>
      </c>
      <c r="J115">
        <v>0.1</v>
      </c>
      <c r="K115" s="15">
        <f t="shared" si="20"/>
        <v>-2.5699999999999997E-2</v>
      </c>
      <c r="L115" s="15">
        <f t="shared" si="20"/>
        <v>1.3999999999999999E-2</v>
      </c>
      <c r="M115" s="15">
        <f t="shared" si="20"/>
        <v>-8.8000000000000005E-3</v>
      </c>
      <c r="N115" s="15">
        <f t="shared" si="20"/>
        <v>1E-3</v>
      </c>
      <c r="O115" s="16">
        <f t="shared" ref="O115:O146" si="22">B115-$N115</f>
        <v>-3.9563932002957261E-3</v>
      </c>
      <c r="P115" s="16">
        <f t="shared" ref="P115:P146" si="23">C115-$N115</f>
        <v>-1.8167381974249164E-2</v>
      </c>
      <c r="Q115" s="16">
        <f t="shared" ref="Q115:Q146" si="24">D115-$N115</f>
        <v>-3.1569948186528474E-2</v>
      </c>
      <c r="R115" s="16">
        <f t="shared" ref="R115:R146" si="25">E115-$N115</f>
        <v>-3.9714991762767715E-2</v>
      </c>
      <c r="S115" s="17">
        <f>[1]StylePortfolios!B99/100-$N115</f>
        <v>-1.49E-2</v>
      </c>
      <c r="T115" s="17">
        <f>[1]StylePortfolios!C99/100-$N115</f>
        <v>-2.4700000000000003E-2</v>
      </c>
      <c r="U115" s="17">
        <f>[1]StylePortfolios!D99/100-$N115</f>
        <v>-2.8500000000000001E-2</v>
      </c>
      <c r="V115" s="17">
        <f>[1]StylePortfolios!U99/100-$N115</f>
        <v>4.48E-2</v>
      </c>
      <c r="W115" s="17">
        <f>[1]StylePortfolios!V99/100-$N115</f>
        <v>-2.7600000000000003E-2</v>
      </c>
      <c r="X115" s="17">
        <f>[1]StylePortfolios!W99/100-$N115</f>
        <v>-2.3799999999999998E-2</v>
      </c>
      <c r="Y115" s="18">
        <f t="shared" si="21"/>
        <v>6.3175355417984108E-3</v>
      </c>
      <c r="Z115" s="18">
        <f t="shared" si="14"/>
        <v>3.9911255321886142E-5</v>
      </c>
      <c r="AA115" s="19">
        <f t="shared" si="15"/>
        <v>6.8738046076978311E-5</v>
      </c>
      <c r="AC115" s="12"/>
      <c r="AD115" s="12"/>
      <c r="AE115" s="12"/>
    </row>
    <row r="116" spans="1:31">
      <c r="A116">
        <v>200302</v>
      </c>
      <c r="B116" s="15">
        <v>-3.0145787002718083E-2</v>
      </c>
      <c r="C116" s="15">
        <v>-8.733624454148381E-3</v>
      </c>
      <c r="D116" s="15">
        <v>-1.2560128273650384E-2</v>
      </c>
      <c r="E116" s="15">
        <v>-2.9134532990574113E-2</v>
      </c>
      <c r="F116">
        <v>200302</v>
      </c>
      <c r="G116">
        <v>-1.89</v>
      </c>
      <c r="H116">
        <v>-0.26</v>
      </c>
      <c r="I116">
        <v>-1.46</v>
      </c>
      <c r="J116">
        <v>0.09</v>
      </c>
      <c r="K116" s="15">
        <f t="shared" si="20"/>
        <v>-1.89E-2</v>
      </c>
      <c r="L116" s="15">
        <f t="shared" si="20"/>
        <v>-2.5999999999999999E-3</v>
      </c>
      <c r="M116" s="15">
        <f t="shared" si="20"/>
        <v>-1.46E-2</v>
      </c>
      <c r="N116" s="15">
        <f t="shared" si="20"/>
        <v>8.9999999999999998E-4</v>
      </c>
      <c r="O116" s="16">
        <f t="shared" si="22"/>
        <v>-3.1045787002718084E-2</v>
      </c>
      <c r="P116" s="16">
        <f t="shared" si="23"/>
        <v>-9.6336244541483807E-3</v>
      </c>
      <c r="Q116" s="16">
        <f t="shared" si="24"/>
        <v>-1.3460128273650384E-2</v>
      </c>
      <c r="R116" s="16">
        <f t="shared" si="25"/>
        <v>-3.0034532990574115E-2</v>
      </c>
      <c r="S116" s="17">
        <f>[1]StylePortfolios!B100/100-$N116</f>
        <v>-2.9400000000000003E-2</v>
      </c>
      <c r="T116" s="17">
        <f>[1]StylePortfolios!C100/100-$N116</f>
        <v>-2.5999999999999999E-2</v>
      </c>
      <c r="U116" s="17">
        <f>[1]StylePortfolios!D100/100-$N116</f>
        <v>-1.8500000000000003E-2</v>
      </c>
      <c r="V116" s="17">
        <f>[1]StylePortfolios!U100/100-$N116</f>
        <v>6.7000000000000002E-3</v>
      </c>
      <c r="W116" s="17">
        <f>[1]StylePortfolios!V100/100-$N116</f>
        <v>-1.2199999999999999E-2</v>
      </c>
      <c r="X116" s="17">
        <f>[1]StylePortfolios!W100/100-$N116</f>
        <v>-3.2399999999999998E-2</v>
      </c>
      <c r="Y116" s="18">
        <f t="shared" si="21"/>
        <v>1.6870970546125554E-2</v>
      </c>
      <c r="Z116" s="18">
        <f t="shared" si="14"/>
        <v>2.8462964716823594E-4</v>
      </c>
      <c r="AA116" s="19">
        <f t="shared" si="15"/>
        <v>1.2517610214583933E-3</v>
      </c>
      <c r="AC116" s="12"/>
      <c r="AD116" s="12"/>
      <c r="AE116" s="12"/>
    </row>
    <row r="117" spans="1:31">
      <c r="A117">
        <v>200303</v>
      </c>
      <c r="B117" s="15">
        <v>4.0764331210190186E-3</v>
      </c>
      <c r="C117" s="15">
        <v>5.7763876651983903E-3</v>
      </c>
      <c r="D117" s="15">
        <v>2.2192151556156947E-2</v>
      </c>
      <c r="E117" s="15">
        <v>3.530450132391838E-3</v>
      </c>
      <c r="F117">
        <v>200303</v>
      </c>
      <c r="G117">
        <v>1.0900000000000001</v>
      </c>
      <c r="H117">
        <v>0.77</v>
      </c>
      <c r="I117">
        <v>-1.67</v>
      </c>
      <c r="J117">
        <v>0.1</v>
      </c>
      <c r="K117" s="15">
        <f t="shared" si="20"/>
        <v>1.09E-2</v>
      </c>
      <c r="L117" s="15">
        <f t="shared" si="20"/>
        <v>7.7000000000000002E-3</v>
      </c>
      <c r="M117" s="15">
        <f t="shared" si="20"/>
        <v>-1.67E-2</v>
      </c>
      <c r="N117" s="15">
        <f t="shared" si="20"/>
        <v>1E-3</v>
      </c>
      <c r="O117" s="16">
        <f t="shared" si="22"/>
        <v>3.0764331210190185E-3</v>
      </c>
      <c r="P117" s="16">
        <f t="shared" si="23"/>
        <v>4.7763876651983903E-3</v>
      </c>
      <c r="Q117" s="16">
        <f t="shared" si="24"/>
        <v>2.1192151556156946E-2</v>
      </c>
      <c r="R117" s="16">
        <f t="shared" si="25"/>
        <v>2.530450132391838E-3</v>
      </c>
      <c r="S117" s="17">
        <f>[1]StylePortfolios!B101/100-$N117</f>
        <v>1.0200000000000001E-2</v>
      </c>
      <c r="T117" s="17">
        <f>[1]StylePortfolios!C101/100-$N117</f>
        <v>9.7000000000000003E-3</v>
      </c>
      <c r="U117" s="17">
        <f>[1]StylePortfolios!D101/100-$N117</f>
        <v>1.0000000000000002E-2</v>
      </c>
      <c r="V117" s="17">
        <f>[1]StylePortfolios!U101/100-$N117</f>
        <v>5.2699999999999997E-2</v>
      </c>
      <c r="W117" s="17">
        <f>[1]StylePortfolios!V101/100-$N117</f>
        <v>1.61E-2</v>
      </c>
      <c r="X117" s="17">
        <f>[1]StylePortfolios!W101/100-$N117</f>
        <v>6.0000000000000006E-4</v>
      </c>
      <c r="Y117" s="18">
        <f t="shared" si="21"/>
        <v>-1.2543389436524008E-3</v>
      </c>
      <c r="Z117" s="18">
        <f t="shared" si="14"/>
        <v>1.5733661855630208E-6</v>
      </c>
      <c r="AA117" s="19">
        <f t="shared" si="15"/>
        <v>1.5826011730010484E-6</v>
      </c>
      <c r="AC117" s="12"/>
      <c r="AD117" s="12"/>
      <c r="AE117" s="12"/>
    </row>
    <row r="118" spans="1:31">
      <c r="A118">
        <v>200304</v>
      </c>
      <c r="B118" s="15">
        <v>0.12078152753108373</v>
      </c>
      <c r="C118" s="15">
        <v>5.9859154929577496E-2</v>
      </c>
      <c r="D118" s="15">
        <v>4.7127349748477432E-2</v>
      </c>
      <c r="E118" s="15">
        <v>8.7071240105540904E-2</v>
      </c>
      <c r="F118">
        <v>200304</v>
      </c>
      <c r="G118">
        <v>8.2200000000000006</v>
      </c>
      <c r="H118">
        <v>1.1499999999999999</v>
      </c>
      <c r="I118">
        <v>-0.06</v>
      </c>
      <c r="J118">
        <v>0.1</v>
      </c>
      <c r="K118" s="15">
        <f t="shared" si="20"/>
        <v>8.2200000000000009E-2</v>
      </c>
      <c r="L118" s="15">
        <f t="shared" si="20"/>
        <v>1.15E-2</v>
      </c>
      <c r="M118" s="15">
        <f t="shared" si="20"/>
        <v>-5.9999999999999995E-4</v>
      </c>
      <c r="N118" s="15">
        <f t="shared" si="20"/>
        <v>1E-3</v>
      </c>
      <c r="O118" s="16">
        <f t="shared" si="22"/>
        <v>0.11978152753108373</v>
      </c>
      <c r="P118" s="16">
        <f t="shared" si="23"/>
        <v>5.8859154929577495E-2</v>
      </c>
      <c r="Q118" s="16">
        <f t="shared" si="24"/>
        <v>4.6127349748477431E-2</v>
      </c>
      <c r="R118" s="16">
        <f t="shared" si="25"/>
        <v>8.6071240105540903E-2</v>
      </c>
      <c r="S118" s="17">
        <f>[1]StylePortfolios!B102/100-$N118</f>
        <v>9.9099999999999994E-2</v>
      </c>
      <c r="T118" s="17">
        <f>[1]StylePortfolios!C102/100-$N118</f>
        <v>9.2800000000000007E-2</v>
      </c>
      <c r="U118" s="17">
        <f>[1]StylePortfolios!D102/100-$N118</f>
        <v>8.0199999999999994E-2</v>
      </c>
      <c r="V118" s="17">
        <f>[1]StylePortfolios!U102/100-$N118</f>
        <v>0.10610000000000001</v>
      </c>
      <c r="W118" s="17">
        <f>[1]StylePortfolios!V102/100-$N118</f>
        <v>7.6899999999999996E-2</v>
      </c>
      <c r="X118" s="17">
        <f>[1]StylePortfolios!W102/100-$N118</f>
        <v>9.0300000000000005E-2</v>
      </c>
      <c r="Y118" s="18">
        <f t="shared" si="21"/>
        <v>-2.8952385389222318E-2</v>
      </c>
      <c r="Z118" s="18">
        <f t="shared" si="14"/>
        <v>8.3824061972605397E-4</v>
      </c>
      <c r="AA118" s="19">
        <f t="shared" si="15"/>
        <v>1.3328028196367503E-2</v>
      </c>
      <c r="AC118" s="12"/>
      <c r="AD118" s="12"/>
      <c r="AE118" s="12"/>
    </row>
    <row r="119" spans="1:31">
      <c r="A119">
        <v>200305</v>
      </c>
      <c r="B119" s="15">
        <v>0.11342540185646355</v>
      </c>
      <c r="C119" s="15">
        <v>4.9833887043189584E-2</v>
      </c>
      <c r="D119" s="15">
        <v>4.8798988621997497E-2</v>
      </c>
      <c r="E119" s="15">
        <v>5.3398058252427161E-2</v>
      </c>
      <c r="F119">
        <v>200305</v>
      </c>
      <c r="G119">
        <v>6.05</v>
      </c>
      <c r="H119">
        <v>4.78</v>
      </c>
      <c r="I119">
        <v>0.15</v>
      </c>
      <c r="J119">
        <v>0.09</v>
      </c>
      <c r="K119" s="15">
        <f t="shared" si="20"/>
        <v>6.0499999999999998E-2</v>
      </c>
      <c r="L119" s="15">
        <f t="shared" si="20"/>
        <v>4.7800000000000002E-2</v>
      </c>
      <c r="M119" s="15">
        <f t="shared" si="20"/>
        <v>1.5E-3</v>
      </c>
      <c r="N119" s="15">
        <f t="shared" si="20"/>
        <v>8.9999999999999998E-4</v>
      </c>
      <c r="O119" s="16">
        <f t="shared" si="22"/>
        <v>0.11252540185646355</v>
      </c>
      <c r="P119" s="16">
        <f t="shared" si="23"/>
        <v>4.8933887043189586E-2</v>
      </c>
      <c r="Q119" s="16">
        <f t="shared" si="24"/>
        <v>4.7898988621997499E-2</v>
      </c>
      <c r="R119" s="16">
        <f t="shared" si="25"/>
        <v>5.2498058252427163E-2</v>
      </c>
      <c r="S119" s="17">
        <f>[1]StylePortfolios!B103/100-$N119</f>
        <v>0.1273</v>
      </c>
      <c r="T119" s="17">
        <f>[1]StylePortfolios!C103/100-$N119</f>
        <v>9.5400000000000013E-2</v>
      </c>
      <c r="U119" s="17">
        <f>[1]StylePortfolios!D103/100-$N119</f>
        <v>5.4300000000000001E-2</v>
      </c>
      <c r="V119" s="17">
        <f>[1]StylePortfolios!U103/100-$N119</f>
        <v>0.11070000000000001</v>
      </c>
      <c r="W119" s="17">
        <f>[1]StylePortfolios!V103/100-$N119</f>
        <v>5.2600000000000001E-2</v>
      </c>
      <c r="X119" s="17">
        <f>[1]StylePortfolios!W103/100-$N119</f>
        <v>7.2900000000000006E-2</v>
      </c>
      <c r="Y119" s="18">
        <f t="shared" si="21"/>
        <v>-2.4589225653088173E-2</v>
      </c>
      <c r="Z119" s="18">
        <f t="shared" si="14"/>
        <v>6.0463001821848953E-4</v>
      </c>
      <c r="AA119" s="19">
        <f t="shared" si="15"/>
        <v>1.1705282518967113E-2</v>
      </c>
      <c r="AC119" s="12"/>
      <c r="AD119" s="12"/>
      <c r="AE119" s="12"/>
    </row>
    <row r="120" spans="1:31">
      <c r="A120">
        <v>200306</v>
      </c>
      <c r="B120" s="15">
        <v>5.4900366002441636E-3</v>
      </c>
      <c r="C120" s="15">
        <v>1.0724841772151716E-2</v>
      </c>
      <c r="D120" s="15">
        <v>1.8081002892960552E-2</v>
      </c>
      <c r="E120" s="15">
        <v>1.1520737327189057E-2</v>
      </c>
      <c r="F120">
        <v>200306</v>
      </c>
      <c r="G120">
        <v>1.42</v>
      </c>
      <c r="H120">
        <v>1.51</v>
      </c>
      <c r="I120">
        <v>0.68</v>
      </c>
      <c r="J120">
        <v>0.1</v>
      </c>
      <c r="K120" s="15">
        <f t="shared" si="20"/>
        <v>1.4199999999999999E-2</v>
      </c>
      <c r="L120" s="15">
        <f t="shared" si="20"/>
        <v>1.5100000000000001E-2</v>
      </c>
      <c r="M120" s="15">
        <f t="shared" si="20"/>
        <v>6.8000000000000005E-3</v>
      </c>
      <c r="N120" s="15">
        <f t="shared" si="20"/>
        <v>1E-3</v>
      </c>
      <c r="O120" s="16">
        <f t="shared" si="22"/>
        <v>4.4900366002441636E-3</v>
      </c>
      <c r="P120" s="16">
        <f t="shared" si="23"/>
        <v>9.7248417721517155E-3</v>
      </c>
      <c r="Q120" s="16">
        <f t="shared" si="24"/>
        <v>1.7081002892960551E-2</v>
      </c>
      <c r="R120" s="16">
        <f t="shared" si="25"/>
        <v>1.0520737327189056E-2</v>
      </c>
      <c r="S120" s="17">
        <f>[1]StylePortfolios!B104/100-$N120</f>
        <v>3.9899999999999998E-2</v>
      </c>
      <c r="T120" s="17">
        <f>[1]StylePortfolios!C104/100-$N120</f>
        <v>1.8599999999999998E-2</v>
      </c>
      <c r="U120" s="17">
        <f>[1]StylePortfolios!D104/100-$N120</f>
        <v>1.14E-2</v>
      </c>
      <c r="V120" s="17">
        <f>[1]StylePortfolios!U104/100-$N120</f>
        <v>6.8400000000000002E-2</v>
      </c>
      <c r="W120" s="17">
        <f>[1]StylePortfolios!V104/100-$N120</f>
        <v>1.1699999999999999E-2</v>
      </c>
      <c r="X120" s="17">
        <f>[1]StylePortfolios!W104/100-$N120</f>
        <v>1.3899999999999999E-2</v>
      </c>
      <c r="Y120" s="18">
        <f t="shared" si="21"/>
        <v>-5.3820920044142812E-3</v>
      </c>
      <c r="Z120" s="18">
        <f t="shared" si="14"/>
        <v>2.8966914343980134E-5</v>
      </c>
      <c r="AA120" s="19">
        <f t="shared" si="15"/>
        <v>2.4207845020639153E-8</v>
      </c>
      <c r="AC120" s="12"/>
      <c r="AD120" s="12"/>
      <c r="AE120" s="12"/>
    </row>
    <row r="121" spans="1:31">
      <c r="A121">
        <v>200307</v>
      </c>
      <c r="B121" s="15">
        <v>1.9817997977755297E-2</v>
      </c>
      <c r="C121" s="15">
        <v>8.6477987421382796E-3</v>
      </c>
      <c r="D121" s="15">
        <v>2.6521430262846479E-2</v>
      </c>
      <c r="E121" s="15">
        <v>1.0630220197418438E-2</v>
      </c>
      <c r="F121">
        <v>200307</v>
      </c>
      <c r="G121">
        <v>2.34</v>
      </c>
      <c r="H121">
        <v>5.57</v>
      </c>
      <c r="I121">
        <v>-2.11</v>
      </c>
      <c r="J121">
        <v>7.0000000000000007E-2</v>
      </c>
      <c r="K121" s="15">
        <f t="shared" si="20"/>
        <v>2.3399999999999997E-2</v>
      </c>
      <c r="L121" s="15">
        <f t="shared" si="20"/>
        <v>5.57E-2</v>
      </c>
      <c r="M121" s="15">
        <f t="shared" si="20"/>
        <v>-2.1099999999999997E-2</v>
      </c>
      <c r="N121" s="15">
        <f t="shared" si="20"/>
        <v>7.000000000000001E-4</v>
      </c>
      <c r="O121" s="16">
        <f t="shared" si="22"/>
        <v>1.9117997977755298E-2</v>
      </c>
      <c r="P121" s="16">
        <f t="shared" si="23"/>
        <v>7.9477987421382804E-3</v>
      </c>
      <c r="Q121" s="16">
        <f t="shared" si="24"/>
        <v>2.582143026284648E-2</v>
      </c>
      <c r="R121" s="16">
        <f t="shared" si="25"/>
        <v>9.9302201974184393E-3</v>
      </c>
      <c r="S121" s="17">
        <f>[1]StylePortfolios!B105/100-$N121</f>
        <v>8.1500000000000003E-2</v>
      </c>
      <c r="T121" s="17">
        <f>[1]StylePortfolios!C105/100-$N121</f>
        <v>4.6300000000000001E-2</v>
      </c>
      <c r="U121" s="17">
        <f>[1]StylePortfolios!D105/100-$N121</f>
        <v>1.6900000000000002E-2</v>
      </c>
      <c r="V121" s="17">
        <f>[1]StylePortfolios!U105/100-$N121</f>
        <v>4.99E-2</v>
      </c>
      <c r="W121" s="17">
        <f>[1]StylePortfolios!V105/100-$N121</f>
        <v>2.5100000000000001E-2</v>
      </c>
      <c r="X121" s="17">
        <f>[1]StylePortfolios!W105/100-$N121</f>
        <v>2.2499999999999999E-2</v>
      </c>
      <c r="Y121" s="18">
        <f t="shared" si="21"/>
        <v>-2.1032621502510868E-2</v>
      </c>
      <c r="Z121" s="18">
        <f t="shared" si="14"/>
        <v>4.4237116726788248E-4</v>
      </c>
      <c r="AA121" s="19">
        <f t="shared" si="15"/>
        <v>2.1855335303233413E-4</v>
      </c>
      <c r="AC121" s="12"/>
      <c r="AD121" s="12"/>
      <c r="AE121" s="12"/>
    </row>
    <row r="122" spans="1:31">
      <c r="A122">
        <v>200308</v>
      </c>
      <c r="B122" s="15">
        <v>3.0140789212770303E-2</v>
      </c>
      <c r="C122" s="15">
        <v>2.4162120031177015E-2</v>
      </c>
      <c r="D122" s="15">
        <v>3.1603229527104926E-2</v>
      </c>
      <c r="E122" s="15">
        <v>1.0518407212622094E-2</v>
      </c>
      <c r="F122">
        <v>200308</v>
      </c>
      <c r="G122">
        <v>2.34</v>
      </c>
      <c r="H122">
        <v>2.67</v>
      </c>
      <c r="I122">
        <v>1.71</v>
      </c>
      <c r="J122">
        <v>7.0000000000000007E-2</v>
      </c>
      <c r="K122" s="15">
        <f t="shared" si="20"/>
        <v>2.3399999999999997E-2</v>
      </c>
      <c r="L122" s="15">
        <f t="shared" si="20"/>
        <v>2.6699999999999998E-2</v>
      </c>
      <c r="M122" s="15">
        <f t="shared" si="20"/>
        <v>1.7100000000000001E-2</v>
      </c>
      <c r="N122" s="15">
        <f t="shared" si="20"/>
        <v>7.000000000000001E-4</v>
      </c>
      <c r="O122" s="16">
        <f t="shared" si="22"/>
        <v>2.9440789212770303E-2</v>
      </c>
      <c r="P122" s="16">
        <f t="shared" si="23"/>
        <v>2.3462120031177015E-2</v>
      </c>
      <c r="Q122" s="16">
        <f t="shared" si="24"/>
        <v>3.0903229527104926E-2</v>
      </c>
      <c r="R122" s="16">
        <f t="shared" si="25"/>
        <v>9.8184072126220948E-3</v>
      </c>
      <c r="S122" s="17">
        <f>[1]StylePortfolios!B106/100-$N122</f>
        <v>4.8999999999999995E-2</v>
      </c>
      <c r="T122" s="17">
        <f>[1]StylePortfolios!C106/100-$N122</f>
        <v>5.1300000000000005E-2</v>
      </c>
      <c r="U122" s="17">
        <f>[1]StylePortfolios!D106/100-$N122</f>
        <v>1.8700000000000001E-2</v>
      </c>
      <c r="V122" s="17">
        <f>[1]StylePortfolios!U106/100-$N122</f>
        <v>6.0400000000000002E-2</v>
      </c>
      <c r="W122" s="17">
        <f>[1]StylePortfolios!V106/100-$N122</f>
        <v>1.8499999999999999E-2</v>
      </c>
      <c r="X122" s="17">
        <f>[1]StylePortfolios!W106/100-$N122</f>
        <v>2.5399999999999999E-2</v>
      </c>
      <c r="Y122" s="18">
        <f t="shared" si="21"/>
        <v>-5.0310498458123881E-3</v>
      </c>
      <c r="Z122" s="18">
        <f t="shared" si="14"/>
        <v>2.5311462551048854E-5</v>
      </c>
      <c r="AA122" s="19">
        <f t="shared" si="15"/>
        <v>6.3032837433550962E-4</v>
      </c>
      <c r="AC122" s="12"/>
      <c r="AD122" s="12"/>
      <c r="AE122" s="12"/>
    </row>
    <row r="123" spans="1:31">
      <c r="A123">
        <v>200309</v>
      </c>
      <c r="B123" s="15">
        <v>-1.4436958614052031E-2</v>
      </c>
      <c r="C123" s="15">
        <v>-3.377473363775918E-4</v>
      </c>
      <c r="D123" s="15">
        <v>-8.0500894454382799E-3</v>
      </c>
      <c r="E123" s="15">
        <v>1.1152416356877248E-2</v>
      </c>
      <c r="F123">
        <v>200309</v>
      </c>
      <c r="G123">
        <v>-1.23</v>
      </c>
      <c r="H123">
        <v>0.55000000000000004</v>
      </c>
      <c r="I123">
        <v>1</v>
      </c>
      <c r="J123">
        <v>0.08</v>
      </c>
      <c r="K123" s="15">
        <f t="shared" si="20"/>
        <v>-1.23E-2</v>
      </c>
      <c r="L123" s="15">
        <f t="shared" si="20"/>
        <v>5.5000000000000005E-3</v>
      </c>
      <c r="M123" s="15">
        <f t="shared" si="20"/>
        <v>0.01</v>
      </c>
      <c r="N123" s="15">
        <f t="shared" si="20"/>
        <v>8.0000000000000004E-4</v>
      </c>
      <c r="O123" s="16">
        <f t="shared" si="22"/>
        <v>-1.5236958614052032E-2</v>
      </c>
      <c r="P123" s="16">
        <f t="shared" si="23"/>
        <v>-1.1377473363775917E-3</v>
      </c>
      <c r="Q123" s="16">
        <f t="shared" si="24"/>
        <v>-8.8500894454382802E-3</v>
      </c>
      <c r="R123" s="16">
        <f t="shared" si="25"/>
        <v>1.0352416356877248E-2</v>
      </c>
      <c r="S123" s="17">
        <f>[1]StylePortfolios!B107/100-$N123</f>
        <v>4.4999999999999997E-3</v>
      </c>
      <c r="T123" s="17">
        <f>[1]StylePortfolios!C107/100-$N123</f>
        <v>-1.9699999999999999E-2</v>
      </c>
      <c r="U123" s="17">
        <f>[1]StylePortfolios!D107/100-$N123</f>
        <v>-1.24E-2</v>
      </c>
      <c r="V123" s="17">
        <f>[1]StylePortfolios!U107/100-$N123</f>
        <v>8.0999999999999996E-3</v>
      </c>
      <c r="W123" s="17">
        <f>[1]StylePortfolios!V107/100-$N123</f>
        <v>-9.300000000000001E-3</v>
      </c>
      <c r="X123" s="17">
        <f>[1]StylePortfolios!W107/100-$N123</f>
        <v>-1.9799999999999998E-2</v>
      </c>
      <c r="Y123" s="18">
        <f t="shared" si="21"/>
        <v>1.515690498633014E-2</v>
      </c>
      <c r="Z123" s="18">
        <f t="shared" si="14"/>
        <v>2.2973176876463946E-4</v>
      </c>
      <c r="AA123" s="19">
        <f t="shared" si="15"/>
        <v>3.8303995276506997E-4</v>
      </c>
      <c r="AC123" s="12"/>
      <c r="AD123" s="12"/>
      <c r="AE123" s="12"/>
    </row>
    <row r="124" spans="1:31">
      <c r="A124">
        <v>200310</v>
      </c>
      <c r="B124" s="15">
        <v>6.6015624999999911E-2</v>
      </c>
      <c r="C124" s="15">
        <v>4.587155963302747E-2</v>
      </c>
      <c r="D124" s="15">
        <v>6.4923354373309428E-2</v>
      </c>
      <c r="E124" s="15">
        <v>5.0000000000000044E-2</v>
      </c>
      <c r="F124">
        <v>200310</v>
      </c>
      <c r="G124">
        <v>6.08</v>
      </c>
      <c r="H124">
        <v>2.89</v>
      </c>
      <c r="I124">
        <v>1.8</v>
      </c>
      <c r="J124">
        <v>7.0000000000000007E-2</v>
      </c>
      <c r="K124" s="15">
        <f t="shared" si="20"/>
        <v>6.08E-2</v>
      </c>
      <c r="L124" s="15">
        <f t="shared" si="20"/>
        <v>2.8900000000000002E-2</v>
      </c>
      <c r="M124" s="15">
        <f t="shared" si="20"/>
        <v>1.8000000000000002E-2</v>
      </c>
      <c r="N124" s="15">
        <f t="shared" si="20"/>
        <v>7.000000000000001E-4</v>
      </c>
      <c r="O124" s="16">
        <f t="shared" si="22"/>
        <v>6.5315624999999905E-2</v>
      </c>
      <c r="P124" s="16">
        <f t="shared" si="23"/>
        <v>4.5171559633027471E-2</v>
      </c>
      <c r="Q124" s="16">
        <f t="shared" si="24"/>
        <v>6.4223354373309421E-2</v>
      </c>
      <c r="R124" s="16">
        <f t="shared" si="25"/>
        <v>4.9300000000000045E-2</v>
      </c>
      <c r="S124" s="17">
        <f>[1]StylePortfolios!B108/100-$N124</f>
        <v>9.01E-2</v>
      </c>
      <c r="T124" s="17">
        <f>[1]StylePortfolios!C108/100-$N124</f>
        <v>8.1899999999999987E-2</v>
      </c>
      <c r="U124" s="17">
        <f>[1]StylePortfolios!D108/100-$N124</f>
        <v>5.5599999999999997E-2</v>
      </c>
      <c r="V124" s="17">
        <f>[1]StylePortfolios!U108/100-$N124</f>
        <v>0.10959999999999999</v>
      </c>
      <c r="W124" s="17">
        <f>[1]StylePortfolios!V108/100-$N124</f>
        <v>5.1799999999999999E-2</v>
      </c>
      <c r="X124" s="17">
        <f>[1]StylePortfolios!W108/100-$N124</f>
        <v>7.4799999999999991E-2</v>
      </c>
      <c r="Y124" s="18">
        <f t="shared" si="21"/>
        <v>-2.5776182106116562E-2</v>
      </c>
      <c r="Z124" s="18">
        <f t="shared" si="14"/>
        <v>6.6441156396768359E-4</v>
      </c>
      <c r="AA124" s="19">
        <f t="shared" si="15"/>
        <v>3.7187039610412404E-3</v>
      </c>
      <c r="AC124" s="12"/>
      <c r="AD124" s="12"/>
      <c r="AE124" s="12"/>
    </row>
    <row r="125" spans="1:31">
      <c r="A125">
        <v>200311</v>
      </c>
      <c r="B125" s="15">
        <v>1.795529497984627E-2</v>
      </c>
      <c r="C125" s="15">
        <v>1.7543859649122862E-2</v>
      </c>
      <c r="D125" s="15">
        <v>1.8416596104995797E-2</v>
      </c>
      <c r="E125" s="15">
        <v>2.4509803921568762E-2</v>
      </c>
      <c r="F125">
        <v>200311</v>
      </c>
      <c r="G125">
        <v>1.35</v>
      </c>
      <c r="H125">
        <v>2.21</v>
      </c>
      <c r="I125">
        <v>1.46</v>
      </c>
      <c r="J125">
        <v>7.0000000000000007E-2</v>
      </c>
      <c r="K125" s="15">
        <f t="shared" si="20"/>
        <v>1.3500000000000002E-2</v>
      </c>
      <c r="L125" s="15">
        <f t="shared" si="20"/>
        <v>2.2099999999999998E-2</v>
      </c>
      <c r="M125" s="15">
        <f t="shared" si="20"/>
        <v>1.46E-2</v>
      </c>
      <c r="N125" s="15">
        <f t="shared" si="20"/>
        <v>7.000000000000001E-4</v>
      </c>
      <c r="O125" s="16">
        <f t="shared" si="22"/>
        <v>1.7255294979846271E-2</v>
      </c>
      <c r="P125" s="16">
        <f t="shared" si="23"/>
        <v>1.6843859649122862E-2</v>
      </c>
      <c r="Q125" s="16">
        <f t="shared" si="24"/>
        <v>1.7716596104995798E-2</v>
      </c>
      <c r="R125" s="16">
        <f t="shared" si="25"/>
        <v>2.3809803921568763E-2</v>
      </c>
      <c r="S125" s="17">
        <f>[1]StylePortfolios!B109/100-$N125</f>
        <v>4.0400000000000005E-2</v>
      </c>
      <c r="T125" s="17">
        <f>[1]StylePortfolios!C109/100-$N125</f>
        <v>3.3300000000000003E-2</v>
      </c>
      <c r="U125" s="17">
        <f>[1]StylePortfolios!D109/100-$N125</f>
        <v>9.6000000000000009E-3</v>
      </c>
      <c r="V125" s="17">
        <f>[1]StylePortfolios!U109/100-$N125</f>
        <v>1.2800000000000002E-2</v>
      </c>
      <c r="W125" s="17">
        <f>[1]StylePortfolios!V109/100-$N125</f>
        <v>8.6999999999999994E-3</v>
      </c>
      <c r="X125" s="17">
        <f>[1]StylePortfolios!W109/100-$N125</f>
        <v>1.95E-2</v>
      </c>
      <c r="Y125" s="18">
        <f t="shared" si="21"/>
        <v>-2.9326968332005002E-3</v>
      </c>
      <c r="Z125" s="18">
        <f t="shared" si="14"/>
        <v>8.6007107154642423E-6</v>
      </c>
      <c r="AA125" s="19">
        <f t="shared" si="15"/>
        <v>1.6694828937512232E-4</v>
      </c>
      <c r="AC125" s="12"/>
      <c r="AD125" s="12"/>
      <c r="AE125" s="12"/>
    </row>
    <row r="126" spans="1:31">
      <c r="A126">
        <v>200312</v>
      </c>
      <c r="B126" s="15">
        <v>4.8596112311015016E-2</v>
      </c>
      <c r="C126" s="15">
        <v>3.6039655172414031E-2</v>
      </c>
      <c r="D126" s="15">
        <v>2.6605695281646025E-2</v>
      </c>
      <c r="E126" s="15">
        <v>5.9911141490089026E-2</v>
      </c>
      <c r="F126">
        <v>200312</v>
      </c>
      <c r="G126">
        <v>4.3</v>
      </c>
      <c r="H126">
        <v>-2.78</v>
      </c>
      <c r="I126">
        <v>2.68</v>
      </c>
      <c r="J126">
        <v>0.08</v>
      </c>
      <c r="K126" s="15">
        <f t="shared" si="20"/>
        <v>4.2999999999999997E-2</v>
      </c>
      <c r="L126" s="15">
        <f t="shared" si="20"/>
        <v>-2.7799999999999998E-2</v>
      </c>
      <c r="M126" s="15">
        <f t="shared" si="20"/>
        <v>2.6800000000000001E-2</v>
      </c>
      <c r="N126" s="15">
        <f t="shared" si="20"/>
        <v>8.0000000000000004E-4</v>
      </c>
      <c r="O126" s="16">
        <f t="shared" si="22"/>
        <v>4.7796112311015014E-2</v>
      </c>
      <c r="P126" s="16">
        <f t="shared" si="23"/>
        <v>3.5239655172414029E-2</v>
      </c>
      <c r="Q126" s="16">
        <f t="shared" si="24"/>
        <v>2.5805695281646026E-2</v>
      </c>
      <c r="R126" s="16">
        <f t="shared" si="25"/>
        <v>5.9111141490089024E-2</v>
      </c>
      <c r="S126" s="17">
        <f>[1]StylePortfolios!B110/100-$N126</f>
        <v>2.3599999999999999E-2</v>
      </c>
      <c r="T126" s="17">
        <f>[1]StylePortfolios!C110/100-$N126</f>
        <v>2.1100000000000001E-2</v>
      </c>
      <c r="U126" s="17">
        <f>[1]StylePortfolios!D110/100-$N126</f>
        <v>4.7899999999999998E-2</v>
      </c>
      <c r="V126" s="17">
        <f>[1]StylePortfolios!U110/100-$N126</f>
        <v>-1.1600000000000001E-2</v>
      </c>
      <c r="W126" s="17">
        <f>[1]StylePortfolios!V110/100-$N126</f>
        <v>4.0399999999999998E-2</v>
      </c>
      <c r="X126" s="17">
        <f>[1]StylePortfolios!W110/100-$N126</f>
        <v>4.4600000000000001E-2</v>
      </c>
      <c r="Y126" s="18">
        <f t="shared" si="21"/>
        <v>-4.0675754343094048E-3</v>
      </c>
      <c r="Z126" s="18">
        <f t="shared" si="14"/>
        <v>1.6545169913797342E-5</v>
      </c>
      <c r="AA126" s="19">
        <f t="shared" si="15"/>
        <v>1.8889162737603276E-3</v>
      </c>
      <c r="AC126" s="12"/>
      <c r="AD126" s="12"/>
      <c r="AE126" s="12"/>
    </row>
    <row r="127" spans="1:31">
      <c r="A127">
        <v>200401</v>
      </c>
      <c r="B127" s="15">
        <v>1.0985238585650592E-2</v>
      </c>
      <c r="C127" s="15">
        <v>1.4603616133518793E-2</v>
      </c>
      <c r="D127" s="15">
        <v>-4.0526849037492152E-4</v>
      </c>
      <c r="E127" s="15">
        <v>1.8099547511312153E-2</v>
      </c>
      <c r="F127">
        <v>200401</v>
      </c>
      <c r="G127">
        <v>2.15</v>
      </c>
      <c r="H127">
        <v>2.63</v>
      </c>
      <c r="I127">
        <v>1.64</v>
      </c>
      <c r="J127">
        <v>7.0000000000000007E-2</v>
      </c>
      <c r="K127" s="15">
        <f t="shared" si="20"/>
        <v>2.1499999999999998E-2</v>
      </c>
      <c r="L127" s="15">
        <f t="shared" si="20"/>
        <v>2.63E-2</v>
      </c>
      <c r="M127" s="15">
        <f t="shared" si="20"/>
        <v>1.6399999999999998E-2</v>
      </c>
      <c r="N127" s="15">
        <f t="shared" si="20"/>
        <v>7.000000000000001E-4</v>
      </c>
      <c r="O127" s="16">
        <f t="shared" si="22"/>
        <v>1.0285238585650593E-2</v>
      </c>
      <c r="P127" s="16">
        <f t="shared" si="23"/>
        <v>1.3903616133518794E-2</v>
      </c>
      <c r="Q127" s="16">
        <f t="shared" si="24"/>
        <v>-1.1052684903749216E-3</v>
      </c>
      <c r="R127" s="16">
        <f t="shared" si="25"/>
        <v>1.7399547511312154E-2</v>
      </c>
      <c r="S127" s="17">
        <f>[1]StylePortfolios!B111/100-$N127</f>
        <v>6.2100000000000009E-2</v>
      </c>
      <c r="T127" s="17">
        <f>[1]StylePortfolios!C111/100-$N127</f>
        <v>3.2600000000000004E-2</v>
      </c>
      <c r="U127" s="17">
        <f>[1]StylePortfolios!D111/100-$N127</f>
        <v>1.72E-2</v>
      </c>
      <c r="V127" s="17">
        <f>[1]StylePortfolios!U111/100-$N127</f>
        <v>0.11299999999999999</v>
      </c>
      <c r="W127" s="17">
        <f>[1]StylePortfolios!V111/100-$N127</f>
        <v>1.6300000000000002E-2</v>
      </c>
      <c r="X127" s="17">
        <f>[1]StylePortfolios!W111/100-$N127</f>
        <v>2.35E-2</v>
      </c>
      <c r="Y127" s="18">
        <f t="shared" si="21"/>
        <v>-1.0757565384051329E-2</v>
      </c>
      <c r="Z127" s="18">
        <f t="shared" si="14"/>
        <v>1.1572521299213942E-4</v>
      </c>
      <c r="AA127" s="19">
        <f t="shared" si="15"/>
        <v>3.5411909837090769E-5</v>
      </c>
      <c r="AC127" s="12"/>
      <c r="AD127" s="12"/>
      <c r="AE127" s="12"/>
    </row>
    <row r="128" spans="1:31">
      <c r="A128">
        <v>200402</v>
      </c>
      <c r="B128" s="15">
        <v>-7.1307300509337868E-3</v>
      </c>
      <c r="C128" s="15">
        <v>1.5764222069911016E-2</v>
      </c>
      <c r="D128" s="15">
        <v>3.2029191161565107E-2</v>
      </c>
      <c r="E128" s="15">
        <v>2.4126984126983997E-2</v>
      </c>
      <c r="F128">
        <v>200402</v>
      </c>
      <c r="G128">
        <v>1.4</v>
      </c>
      <c r="H128">
        <v>-1.1499999999999999</v>
      </c>
      <c r="I128">
        <v>0.42</v>
      </c>
      <c r="J128">
        <v>0.06</v>
      </c>
      <c r="K128" s="15">
        <f t="shared" si="20"/>
        <v>1.3999999999999999E-2</v>
      </c>
      <c r="L128" s="15">
        <f t="shared" si="20"/>
        <v>-1.15E-2</v>
      </c>
      <c r="M128" s="15">
        <f t="shared" si="20"/>
        <v>4.1999999999999997E-3</v>
      </c>
      <c r="N128" s="15">
        <f t="shared" si="20"/>
        <v>5.9999999999999995E-4</v>
      </c>
      <c r="O128" s="16">
        <f t="shared" si="22"/>
        <v>-7.7307300509337866E-3</v>
      </c>
      <c r="P128" s="16">
        <f t="shared" si="23"/>
        <v>1.5164222069911016E-2</v>
      </c>
      <c r="Q128" s="16">
        <f t="shared" si="24"/>
        <v>3.1429191161565104E-2</v>
      </c>
      <c r="R128" s="16">
        <f t="shared" si="25"/>
        <v>2.3526984126983997E-2</v>
      </c>
      <c r="S128" s="17">
        <f>[1]StylePortfolios!B112/100-$N128</f>
        <v>6.9999999999999999E-4</v>
      </c>
      <c r="T128" s="17">
        <f>[1]StylePortfolios!C112/100-$N128</f>
        <v>1.9099999999999999E-2</v>
      </c>
      <c r="U128" s="17">
        <f>[1]StylePortfolios!D112/100-$N128</f>
        <v>1.4200000000000001E-2</v>
      </c>
      <c r="V128" s="17">
        <f>[1]StylePortfolios!U112/100-$N128</f>
        <v>-4.4900000000000002E-2</v>
      </c>
      <c r="W128" s="17">
        <f>[1]StylePortfolios!V112/100-$N128</f>
        <v>1.0999999999999999E-2</v>
      </c>
      <c r="X128" s="17">
        <f>[1]StylePortfolios!W112/100-$N128</f>
        <v>2.12E-2</v>
      </c>
      <c r="Y128" s="18">
        <f t="shared" si="21"/>
        <v>-2.4618132228062667E-3</v>
      </c>
      <c r="Z128" s="18">
        <f t="shared" si="14"/>
        <v>6.0605243439837777E-6</v>
      </c>
      <c r="AA128" s="19">
        <f t="shared" si="15"/>
        <v>1.4556851888092114E-4</v>
      </c>
      <c r="AC128" s="12"/>
      <c r="AD128" s="12"/>
      <c r="AE128" s="12"/>
    </row>
    <row r="129" spans="1:31">
      <c r="A129">
        <v>200403</v>
      </c>
      <c r="B129" s="15">
        <v>-1.590287277701774E-2</v>
      </c>
      <c r="C129" s="15">
        <v>7.7977058029687907E-3</v>
      </c>
      <c r="D129" s="15">
        <v>5.6974459724949966E-3</v>
      </c>
      <c r="E129" s="15">
        <v>-3.7197768133910847E-3</v>
      </c>
      <c r="F129">
        <v>200403</v>
      </c>
      <c r="G129">
        <v>-1.33</v>
      </c>
      <c r="H129">
        <v>1.85</v>
      </c>
      <c r="I129">
        <v>0.04</v>
      </c>
      <c r="J129">
        <v>0.09</v>
      </c>
      <c r="K129" s="15">
        <f t="shared" si="20"/>
        <v>-1.3300000000000001E-2</v>
      </c>
      <c r="L129" s="15">
        <f t="shared" si="20"/>
        <v>1.8500000000000003E-2</v>
      </c>
      <c r="M129" s="15">
        <f t="shared" si="20"/>
        <v>4.0000000000000002E-4</v>
      </c>
      <c r="N129" s="15">
        <f t="shared" si="20"/>
        <v>8.9999999999999998E-4</v>
      </c>
      <c r="O129" s="16">
        <f t="shared" si="22"/>
        <v>-1.6802872777017742E-2</v>
      </c>
      <c r="P129" s="16">
        <f t="shared" si="23"/>
        <v>6.8977058029687909E-3</v>
      </c>
      <c r="Q129" s="16">
        <f t="shared" si="24"/>
        <v>4.7974459724949969E-3</v>
      </c>
      <c r="R129" s="16">
        <f t="shared" si="25"/>
        <v>-4.6197768133910844E-3</v>
      </c>
      <c r="S129" s="17">
        <f>[1]StylePortfolios!B113/100-$N129</f>
        <v>-2.8E-3</v>
      </c>
      <c r="T129" s="17">
        <f>[1]StylePortfolios!C113/100-$N129</f>
        <v>5.6000000000000008E-3</v>
      </c>
      <c r="U129" s="17">
        <f>[1]StylePortfolios!D113/100-$N129</f>
        <v>-1.6300000000000002E-2</v>
      </c>
      <c r="V129" s="17">
        <f>[1]StylePortfolios!U113/100-$N129</f>
        <v>-1.18E-2</v>
      </c>
      <c r="W129" s="17">
        <f>[1]StylePortfolios!V113/100-$N129</f>
        <v>-1.78E-2</v>
      </c>
      <c r="X129" s="17">
        <f>[1]StylePortfolios!W113/100-$N129</f>
        <v>-4.8999999999999998E-3</v>
      </c>
      <c r="Y129" s="18">
        <f t="shared" si="21"/>
        <v>1.3263396162939796E-2</v>
      </c>
      <c r="Z129" s="18">
        <f t="shared" si="14"/>
        <v>1.759176777750861E-4</v>
      </c>
      <c r="AA129" s="19">
        <f t="shared" si="15"/>
        <v>4.4678632521601494E-4</v>
      </c>
      <c r="AC129" s="12"/>
      <c r="AD129" s="12"/>
      <c r="AE129" s="12"/>
    </row>
    <row r="130" spans="1:31">
      <c r="A130">
        <v>200404</v>
      </c>
      <c r="B130" s="15">
        <v>-1.4943527367506482E-2</v>
      </c>
      <c r="C130" s="15">
        <v>-2.5537634408602239E-2</v>
      </c>
      <c r="D130" s="15">
        <v>-1.4455948427427145E-2</v>
      </c>
      <c r="E130" s="15">
        <v>-6.8450528935904975E-3</v>
      </c>
      <c r="F130">
        <v>200404</v>
      </c>
      <c r="G130">
        <v>-1.83</v>
      </c>
      <c r="H130">
        <v>-2.54</v>
      </c>
      <c r="I130">
        <v>-1.69</v>
      </c>
      <c r="J130">
        <v>0.08</v>
      </c>
      <c r="K130" s="15">
        <f t="shared" si="20"/>
        <v>-1.83E-2</v>
      </c>
      <c r="L130" s="15">
        <f t="shared" si="20"/>
        <v>-2.5399999999999999E-2</v>
      </c>
      <c r="M130" s="15">
        <f t="shared" si="20"/>
        <v>-1.6899999999999998E-2</v>
      </c>
      <c r="N130" s="15">
        <f t="shared" si="20"/>
        <v>8.0000000000000004E-4</v>
      </c>
      <c r="O130" s="16">
        <f t="shared" si="22"/>
        <v>-1.574352736750648E-2</v>
      </c>
      <c r="P130" s="16">
        <f t="shared" si="23"/>
        <v>-2.6337634408602238E-2</v>
      </c>
      <c r="Q130" s="16">
        <f t="shared" si="24"/>
        <v>-1.5255948427427146E-2</v>
      </c>
      <c r="R130" s="16">
        <f t="shared" si="25"/>
        <v>-7.6450528935904979E-3</v>
      </c>
      <c r="S130" s="17">
        <f>[1]StylePortfolios!B114/100-$N130</f>
        <v>-4.8800000000000003E-2</v>
      </c>
      <c r="T130" s="17">
        <f>[1]StylePortfolios!C114/100-$N130</f>
        <v>-3.5900000000000001E-2</v>
      </c>
      <c r="U130" s="17">
        <f>[1]StylePortfolios!D114/100-$N130</f>
        <v>-1.3800000000000002E-2</v>
      </c>
      <c r="V130" s="17">
        <f>[1]StylePortfolios!U114/100-$N130</f>
        <v>-5.5500000000000001E-2</v>
      </c>
      <c r="W130" s="17">
        <f>[1]StylePortfolios!V114/100-$N130</f>
        <v>-8.9999999999999993E-3</v>
      </c>
      <c r="X130" s="17">
        <f>[1]StylePortfolios!W114/100-$N130</f>
        <v>-3.3000000000000002E-2</v>
      </c>
      <c r="Y130" s="18">
        <f t="shared" si="21"/>
        <v>1.975232574727457E-3</v>
      </c>
      <c r="Z130" s="18">
        <f t="shared" si="14"/>
        <v>3.9015437242644586E-6</v>
      </c>
      <c r="AA130" s="19">
        <f t="shared" si="15"/>
        <v>4.0312509066491037E-4</v>
      </c>
      <c r="AC130" s="12"/>
      <c r="AD130" s="12"/>
      <c r="AE130" s="12"/>
    </row>
    <row r="131" spans="1:31">
      <c r="A131">
        <v>200405</v>
      </c>
      <c r="B131" s="15">
        <v>2.1873346269183358E-2</v>
      </c>
      <c r="C131" s="15">
        <v>5.5281379310345713E-3</v>
      </c>
      <c r="D131" s="15">
        <v>1.6253716551040576E-2</v>
      </c>
      <c r="E131" s="15">
        <v>8.1453634085213444E-3</v>
      </c>
      <c r="F131">
        <v>200405</v>
      </c>
      <c r="G131">
        <v>1.18</v>
      </c>
      <c r="H131">
        <v>-0.16</v>
      </c>
      <c r="I131">
        <v>-0.28999999999999998</v>
      </c>
      <c r="J131">
        <v>0.06</v>
      </c>
      <c r="K131" s="15">
        <f t="shared" si="20"/>
        <v>1.18E-2</v>
      </c>
      <c r="L131" s="15">
        <f t="shared" si="20"/>
        <v>-1.6000000000000001E-3</v>
      </c>
      <c r="M131" s="15">
        <f t="shared" si="20"/>
        <v>-2.8999999999999998E-3</v>
      </c>
      <c r="N131" s="15">
        <f t="shared" si="20"/>
        <v>5.9999999999999995E-4</v>
      </c>
      <c r="O131" s="16">
        <f t="shared" si="22"/>
        <v>2.1273346269183358E-2</v>
      </c>
      <c r="P131" s="16">
        <f t="shared" si="23"/>
        <v>4.9281379310345715E-3</v>
      </c>
      <c r="Q131" s="16">
        <f t="shared" si="24"/>
        <v>1.5653716551040576E-2</v>
      </c>
      <c r="R131" s="16">
        <f t="shared" si="25"/>
        <v>7.5453634085213446E-3</v>
      </c>
      <c r="S131" s="17">
        <f>[1]StylePortfolios!B115/100-$N131</f>
        <v>2.7000000000000001E-3</v>
      </c>
      <c r="T131" s="17">
        <f>[1]StylePortfolios!C115/100-$N131</f>
        <v>1.9400000000000001E-2</v>
      </c>
      <c r="U131" s="17">
        <f>[1]StylePortfolios!D115/100-$N131</f>
        <v>1.14E-2</v>
      </c>
      <c r="V131" s="17">
        <f>[1]StylePortfolios!U115/100-$N131</f>
        <v>3.85E-2</v>
      </c>
      <c r="W131" s="17">
        <f>[1]StylePortfolios!V115/100-$N131</f>
        <v>1.3100000000000001E-2</v>
      </c>
      <c r="X131" s="17">
        <f>[1]StylePortfolios!W115/100-$N131</f>
        <v>7.7000000000000002E-3</v>
      </c>
      <c r="Y131" s="18">
        <f t="shared" si="21"/>
        <v>-5.579296327867701E-3</v>
      </c>
      <c r="Z131" s="18">
        <f t="shared" si="14"/>
        <v>3.1128547514158012E-5</v>
      </c>
      <c r="AA131" s="19">
        <f t="shared" si="15"/>
        <v>2.8692627811143314E-4</v>
      </c>
      <c r="AC131" s="12"/>
      <c r="AD131" s="12"/>
      <c r="AE131" s="12"/>
    </row>
    <row r="132" spans="1:31">
      <c r="A132">
        <v>200406</v>
      </c>
      <c r="B132" s="15">
        <v>3.9012601415501447E-2</v>
      </c>
      <c r="C132" s="15">
        <v>1.9803190013869543E-2</v>
      </c>
      <c r="D132" s="15">
        <v>2.2040179442168739E-2</v>
      </c>
      <c r="E132" s="15">
        <v>2.1131137352392804E-2</v>
      </c>
      <c r="F132">
        <v>200406</v>
      </c>
      <c r="G132">
        <v>1.86</v>
      </c>
      <c r="H132">
        <v>2.3199999999999998</v>
      </c>
      <c r="I132">
        <v>1.66</v>
      </c>
      <c r="J132">
        <v>0.08</v>
      </c>
      <c r="K132" s="15">
        <f t="shared" si="20"/>
        <v>1.8600000000000002E-2</v>
      </c>
      <c r="L132" s="15">
        <f t="shared" si="20"/>
        <v>2.3199999999999998E-2</v>
      </c>
      <c r="M132" s="15">
        <f t="shared" si="20"/>
        <v>1.66E-2</v>
      </c>
      <c r="N132" s="15">
        <f t="shared" si="20"/>
        <v>8.0000000000000004E-4</v>
      </c>
      <c r="O132" s="16">
        <f t="shared" si="22"/>
        <v>3.8212601415501445E-2</v>
      </c>
      <c r="P132" s="16">
        <f t="shared" si="23"/>
        <v>1.9003190013869544E-2</v>
      </c>
      <c r="Q132" s="16">
        <f t="shared" si="24"/>
        <v>2.1240179442168741E-2</v>
      </c>
      <c r="R132" s="16">
        <f t="shared" si="25"/>
        <v>2.0331137352392805E-2</v>
      </c>
      <c r="S132" s="17">
        <f>[1]StylePortfolios!B116/100-$N132</f>
        <v>4.0599999999999997E-2</v>
      </c>
      <c r="T132" s="17">
        <f>[1]StylePortfolios!C116/100-$N132</f>
        <v>3.32E-2</v>
      </c>
      <c r="U132" s="17">
        <f>[1]StylePortfolios!D116/100-$N132</f>
        <v>1.5299999999999999E-2</v>
      </c>
      <c r="V132" s="17">
        <f>[1]StylePortfolios!U116/100-$N132</f>
        <v>4.4900000000000002E-2</v>
      </c>
      <c r="W132" s="17">
        <f>[1]StylePortfolios!V116/100-$N132</f>
        <v>1.24E-2</v>
      </c>
      <c r="X132" s="17">
        <f>[1]StylePortfolios!W116/100-$N132</f>
        <v>2.4E-2</v>
      </c>
      <c r="Y132" s="18">
        <f t="shared" si="21"/>
        <v>-4.2352347437643982E-3</v>
      </c>
      <c r="Z132" s="18">
        <f t="shared" si="14"/>
        <v>1.7937213334789089E-5</v>
      </c>
      <c r="AA132" s="19">
        <f t="shared" si="15"/>
        <v>1.1477292859197069E-3</v>
      </c>
      <c r="AC132" s="12"/>
      <c r="AD132" s="12"/>
      <c r="AE132" s="12"/>
    </row>
    <row r="133" spans="1:31">
      <c r="A133">
        <v>200407</v>
      </c>
      <c r="B133" s="15">
        <v>-7.8252201362352558E-2</v>
      </c>
      <c r="C133" s="15">
        <v>-2.7986348122866933E-2</v>
      </c>
      <c r="D133" s="15">
        <v>-4.4847328244274953E-2</v>
      </c>
      <c r="E133" s="15">
        <v>-3.164942178940966E-2</v>
      </c>
      <c r="F133">
        <v>200407</v>
      </c>
      <c r="G133">
        <v>-4.07</v>
      </c>
      <c r="H133">
        <v>-3.82</v>
      </c>
      <c r="I133">
        <v>4.4800000000000004</v>
      </c>
      <c r="J133">
        <v>0.1</v>
      </c>
      <c r="K133" s="15">
        <f t="shared" si="20"/>
        <v>-4.07E-2</v>
      </c>
      <c r="L133" s="15">
        <f t="shared" si="20"/>
        <v>-3.8199999999999998E-2</v>
      </c>
      <c r="M133" s="15">
        <f t="shared" si="20"/>
        <v>4.4800000000000006E-2</v>
      </c>
      <c r="N133" s="15">
        <f t="shared" si="20"/>
        <v>1E-3</v>
      </c>
      <c r="O133" s="16">
        <f t="shared" si="22"/>
        <v>-7.9252201362352559E-2</v>
      </c>
      <c r="P133" s="16">
        <f t="shared" si="23"/>
        <v>-2.8986348122866934E-2</v>
      </c>
      <c r="Q133" s="16">
        <f t="shared" si="24"/>
        <v>-4.5847328244274954E-2</v>
      </c>
      <c r="R133" s="16">
        <f t="shared" si="25"/>
        <v>-3.2649421789409661E-2</v>
      </c>
      <c r="S133" s="17">
        <f>[1]StylePortfolios!B117/100-$N133</f>
        <v>-7.9799999999999996E-2</v>
      </c>
      <c r="T133" s="17">
        <f>[1]StylePortfolios!C117/100-$N133</f>
        <v>-5.7500000000000002E-2</v>
      </c>
      <c r="U133" s="17">
        <f>[1]StylePortfolios!D117/100-$N133</f>
        <v>-3.5900000000000001E-2</v>
      </c>
      <c r="V133" s="17">
        <f>[1]StylePortfolios!U117/100-$N133</f>
        <v>-0.16009999999999999</v>
      </c>
      <c r="W133" s="17">
        <f>[1]StylePortfolios!V117/100-$N133</f>
        <v>-5.3199999999999997E-2</v>
      </c>
      <c r="X133" s="17">
        <f>[1]StylePortfolios!W117/100-$N133</f>
        <v>-2.2400000000000003E-2</v>
      </c>
      <c r="Y133" s="18">
        <f t="shared" si="21"/>
        <v>8.2383579130896056E-3</v>
      </c>
      <c r="Z133" s="18">
        <f t="shared" si="14"/>
        <v>6.7870541104166125E-5</v>
      </c>
      <c r="AA133" s="19">
        <f t="shared" si="15"/>
        <v>6.9867279341677959E-3</v>
      </c>
      <c r="AC133" s="12"/>
      <c r="AD133" s="12"/>
      <c r="AE133" s="12"/>
    </row>
    <row r="134" spans="1:31">
      <c r="A134">
        <v>200408</v>
      </c>
      <c r="B134" s="15">
        <v>4.3258832011536796E-3</v>
      </c>
      <c r="C134" s="15">
        <v>-2.1067415730336991E-3</v>
      </c>
      <c r="D134" s="15">
        <v>-1.7982017982016707E-3</v>
      </c>
      <c r="E134" s="15">
        <v>-1.2570710245130012E-3</v>
      </c>
      <c r="F134">
        <v>200408</v>
      </c>
      <c r="G134">
        <v>0.08</v>
      </c>
      <c r="H134">
        <v>-1.59</v>
      </c>
      <c r="I134">
        <v>1.1299999999999999</v>
      </c>
      <c r="J134">
        <v>0.11</v>
      </c>
      <c r="K134" s="15">
        <f t="shared" si="20"/>
        <v>8.0000000000000004E-4</v>
      </c>
      <c r="L134" s="15">
        <f t="shared" si="20"/>
        <v>-1.5900000000000001E-2</v>
      </c>
      <c r="M134" s="15">
        <f t="shared" si="20"/>
        <v>1.1299999999999999E-2</v>
      </c>
      <c r="N134" s="15">
        <f t="shared" si="20"/>
        <v>1.1000000000000001E-3</v>
      </c>
      <c r="O134" s="16">
        <f t="shared" si="22"/>
        <v>3.2258832011536794E-3</v>
      </c>
      <c r="P134" s="16">
        <f t="shared" si="23"/>
        <v>-3.2067415730336994E-3</v>
      </c>
      <c r="Q134" s="16">
        <f t="shared" si="24"/>
        <v>-2.898201798201671E-3</v>
      </c>
      <c r="R134" s="16">
        <f t="shared" si="25"/>
        <v>-2.3570710245130015E-3</v>
      </c>
      <c r="S134" s="17">
        <f>[1]StylePortfolios!B118/100-$N134</f>
        <v>-1.17E-2</v>
      </c>
      <c r="T134" s="17">
        <f>[1]StylePortfolios!C118/100-$N134</f>
        <v>-1.0800000000000001E-2</v>
      </c>
      <c r="U134" s="17">
        <f>[1]StylePortfolios!D118/100-$N134</f>
        <v>2.5999999999999999E-3</v>
      </c>
      <c r="V134" s="17">
        <f>[1]StylePortfolios!U118/100-$N134</f>
        <v>-9.6000000000000009E-3</v>
      </c>
      <c r="W134" s="17">
        <f>[1]StylePortfolios!V118/100-$N134</f>
        <v>-4.1000000000000003E-3</v>
      </c>
      <c r="X134" s="17">
        <f>[1]StylePortfolios!W118/100-$N134</f>
        <v>6.8999999999999999E-3</v>
      </c>
      <c r="Y134" s="18">
        <f t="shared" si="21"/>
        <v>-4.1315723040892824E-3</v>
      </c>
      <c r="Z134" s="18">
        <f t="shared" si="14"/>
        <v>1.7069889703917621E-5</v>
      </c>
      <c r="AA134" s="19">
        <f t="shared" si="15"/>
        <v>1.2289156817173582E-6</v>
      </c>
      <c r="AC134" s="12"/>
      <c r="AD134" s="12"/>
      <c r="AE134" s="12"/>
    </row>
    <row r="135" spans="1:31">
      <c r="A135">
        <v>200409</v>
      </c>
      <c r="B135" s="15">
        <v>1.7587939698492594E-2</v>
      </c>
      <c r="C135" s="15">
        <v>2.15033075299087E-2</v>
      </c>
      <c r="D135" s="15">
        <v>4.2233787029623659E-2</v>
      </c>
      <c r="E135" s="15">
        <v>2.2655758338577581E-2</v>
      </c>
      <c r="F135">
        <v>200409</v>
      </c>
      <c r="G135">
        <v>1.61</v>
      </c>
      <c r="H135">
        <v>2.89</v>
      </c>
      <c r="I135">
        <v>0.36</v>
      </c>
      <c r="J135">
        <v>0.11</v>
      </c>
      <c r="K135" s="15">
        <f t="shared" si="20"/>
        <v>1.61E-2</v>
      </c>
      <c r="L135" s="15">
        <f t="shared" si="20"/>
        <v>2.8900000000000002E-2</v>
      </c>
      <c r="M135" s="15">
        <f t="shared" si="20"/>
        <v>3.5999999999999999E-3</v>
      </c>
      <c r="N135" s="15">
        <f t="shared" si="20"/>
        <v>1.1000000000000001E-3</v>
      </c>
      <c r="O135" s="16">
        <f t="shared" si="22"/>
        <v>1.6487939698492594E-2</v>
      </c>
      <c r="P135" s="16">
        <f t="shared" si="23"/>
        <v>2.0403307529908699E-2</v>
      </c>
      <c r="Q135" s="16">
        <f t="shared" si="24"/>
        <v>4.1133787029623663E-2</v>
      </c>
      <c r="R135" s="16">
        <f t="shared" si="25"/>
        <v>2.155575833857758E-2</v>
      </c>
      <c r="S135" s="17">
        <f>[1]StylePortfolios!B119/100-$N135</f>
        <v>4.8599999999999997E-2</v>
      </c>
      <c r="T135" s="17">
        <f>[1]StylePortfolios!C119/100-$N135</f>
        <v>4.0300000000000002E-2</v>
      </c>
      <c r="U135" s="17">
        <f>[1]StylePortfolios!D119/100-$N135</f>
        <v>1.0699999999999999E-2</v>
      </c>
      <c r="V135" s="17">
        <f>[1]StylePortfolios!U119/100-$N135</f>
        <v>2.8200000000000003E-2</v>
      </c>
      <c r="W135" s="17">
        <f>[1]StylePortfolios!V119/100-$N135</f>
        <v>7.2999999999999992E-3</v>
      </c>
      <c r="X135" s="17">
        <f>[1]StylePortfolios!W119/100-$N135</f>
        <v>2.4500000000000001E-2</v>
      </c>
      <c r="Y135" s="18">
        <f t="shared" si="21"/>
        <v>-3.2629576644268438E-3</v>
      </c>
      <c r="Z135" s="18">
        <f t="shared" si="14"/>
        <v>1.0646892719841883E-5</v>
      </c>
      <c r="AA135" s="19">
        <f t="shared" si="15"/>
        <v>1.47707363003586E-4</v>
      </c>
      <c r="AC135" s="12"/>
      <c r="AD135" s="12"/>
      <c r="AE135" s="12"/>
    </row>
    <row r="136" spans="1:31">
      <c r="A136">
        <v>200410</v>
      </c>
      <c r="B136" s="15">
        <v>7.5837742504409889E-3</v>
      </c>
      <c r="C136" s="15">
        <v>1.4522821576763434E-2</v>
      </c>
      <c r="D136" s="15">
        <v>8.6422124063760819E-3</v>
      </c>
      <c r="E136" s="15">
        <v>2.7076923076923221E-2</v>
      </c>
      <c r="F136">
        <v>200410</v>
      </c>
      <c r="G136">
        <v>1.43</v>
      </c>
      <c r="H136">
        <v>0.43</v>
      </c>
      <c r="I136">
        <v>-0.84</v>
      </c>
      <c r="J136">
        <v>0.11</v>
      </c>
      <c r="K136" s="15">
        <f t="shared" si="20"/>
        <v>1.43E-2</v>
      </c>
      <c r="L136" s="15">
        <f t="shared" si="20"/>
        <v>4.3E-3</v>
      </c>
      <c r="M136" s="15">
        <f t="shared" si="20"/>
        <v>-8.3999999999999995E-3</v>
      </c>
      <c r="N136" s="15">
        <f t="shared" si="20"/>
        <v>1.1000000000000001E-3</v>
      </c>
      <c r="O136" s="16">
        <f t="shared" si="22"/>
        <v>6.4837742504409886E-3</v>
      </c>
      <c r="P136" s="16">
        <f t="shared" si="23"/>
        <v>1.3422821576763434E-2</v>
      </c>
      <c r="Q136" s="16">
        <f t="shared" si="24"/>
        <v>7.5422124063760816E-3</v>
      </c>
      <c r="R136" s="16">
        <f t="shared" si="25"/>
        <v>2.597692307692322E-2</v>
      </c>
      <c r="S136" s="17">
        <f>[1]StylePortfolios!B120/100-$N136</f>
        <v>1.89E-2</v>
      </c>
      <c r="T136" s="17">
        <f>[1]StylePortfolios!C120/100-$N136</f>
        <v>2.07E-2</v>
      </c>
      <c r="U136" s="17">
        <f>[1]StylePortfolios!D120/100-$N136</f>
        <v>1.2799999999999999E-2</v>
      </c>
      <c r="V136" s="17">
        <f>[1]StylePortfolios!U120/100-$N136</f>
        <v>-4.5699999999999998E-2</v>
      </c>
      <c r="W136" s="17">
        <f>[1]StylePortfolios!V120/100-$N136</f>
        <v>1.7400000000000002E-2</v>
      </c>
      <c r="X136" s="17">
        <f>[1]StylePortfolios!W120/100-$N136</f>
        <v>8.7999999999999988E-3</v>
      </c>
      <c r="Y136" s="18">
        <f t="shared" si="21"/>
        <v>4.1377124508135653E-4</v>
      </c>
      <c r="Z136" s="18">
        <f t="shared" si="14"/>
        <v>1.7120664325617602E-7</v>
      </c>
      <c r="AA136" s="19">
        <f t="shared" si="15"/>
        <v>4.6196037797216687E-6</v>
      </c>
      <c r="AC136" s="12"/>
      <c r="AD136" s="12"/>
      <c r="AE136" s="12"/>
    </row>
    <row r="137" spans="1:31">
      <c r="A137">
        <v>200411</v>
      </c>
      <c r="B137" s="15">
        <v>7.6317171363556868E-2</v>
      </c>
      <c r="C137" s="15">
        <v>3.8854805725971442E-2</v>
      </c>
      <c r="D137" s="15">
        <v>5.3122619954303119E-2</v>
      </c>
      <c r="E137" s="15">
        <v>5.2127022168963366E-2</v>
      </c>
      <c r="F137">
        <v>200411</v>
      </c>
      <c r="G137">
        <v>4.54</v>
      </c>
      <c r="H137">
        <v>4.17</v>
      </c>
      <c r="I137">
        <v>1.93</v>
      </c>
      <c r="J137">
        <v>0.15</v>
      </c>
      <c r="K137" s="15">
        <f t="shared" si="20"/>
        <v>4.5400000000000003E-2</v>
      </c>
      <c r="L137" s="15">
        <f t="shared" si="20"/>
        <v>4.1700000000000001E-2</v>
      </c>
      <c r="M137" s="15">
        <f t="shared" si="20"/>
        <v>1.9299999999999998E-2</v>
      </c>
      <c r="N137" s="15">
        <f t="shared" si="20"/>
        <v>1.5E-3</v>
      </c>
      <c r="O137" s="16">
        <f t="shared" si="22"/>
        <v>7.4817171363556867E-2</v>
      </c>
      <c r="P137" s="16">
        <f t="shared" si="23"/>
        <v>3.7354805725971441E-2</v>
      </c>
      <c r="Q137" s="16">
        <f t="shared" si="24"/>
        <v>5.1622619954303117E-2</v>
      </c>
      <c r="R137" s="16">
        <f t="shared" si="25"/>
        <v>5.0627022168963365E-2</v>
      </c>
      <c r="S137" s="17">
        <f>[1]StylePortfolios!B121/100-$N137</f>
        <v>9.0299999999999991E-2</v>
      </c>
      <c r="T137" s="17">
        <f>[1]StylePortfolios!C121/100-$N137</f>
        <v>6.9099999999999995E-2</v>
      </c>
      <c r="U137" s="17">
        <f>[1]StylePortfolios!D121/100-$N137</f>
        <v>3.9499999999999993E-2</v>
      </c>
      <c r="V137" s="17">
        <f>[1]StylePortfolios!U121/100-$N137</f>
        <v>5.0900000000000001E-2</v>
      </c>
      <c r="W137" s="17">
        <f>[1]StylePortfolios!V121/100-$N137</f>
        <v>3.5900000000000001E-2</v>
      </c>
      <c r="X137" s="17">
        <f>[1]StylePortfolios!W121/100-$N137</f>
        <v>5.5199999999999999E-2</v>
      </c>
      <c r="Y137" s="18">
        <f t="shared" si="21"/>
        <v>-1.6671989391500566E-2</v>
      </c>
      <c r="Z137" s="18">
        <f t="shared" si="14"/>
        <v>2.7795523027030741E-4</v>
      </c>
      <c r="AA137" s="19">
        <f t="shared" si="15"/>
        <v>4.9678143074640066E-3</v>
      </c>
      <c r="AC137" s="12"/>
      <c r="AD137" s="12"/>
      <c r="AE137" s="12"/>
    </row>
    <row r="138" spans="1:31">
      <c r="A138">
        <v>200412</v>
      </c>
      <c r="B138" s="15">
        <v>6.0822898032200312E-2</v>
      </c>
      <c r="C138" s="15">
        <v>2.4345013123359349E-2</v>
      </c>
      <c r="D138" s="15">
        <v>2.6487072862050098E-2</v>
      </c>
      <c r="E138" s="15">
        <v>4.2055808656036309E-2</v>
      </c>
      <c r="F138">
        <v>200412</v>
      </c>
      <c r="G138">
        <v>3.43</v>
      </c>
      <c r="H138">
        <v>0.19</v>
      </c>
      <c r="I138">
        <v>-0.35</v>
      </c>
      <c r="J138">
        <v>0.16</v>
      </c>
      <c r="K138" s="15">
        <f t="shared" si="20"/>
        <v>3.4300000000000004E-2</v>
      </c>
      <c r="L138" s="15">
        <f t="shared" si="20"/>
        <v>1.9E-3</v>
      </c>
      <c r="M138" s="15">
        <f t="shared" si="20"/>
        <v>-3.4999999999999996E-3</v>
      </c>
      <c r="N138" s="15">
        <f t="shared" si="20"/>
        <v>1.6000000000000001E-3</v>
      </c>
      <c r="O138" s="16">
        <f t="shared" si="22"/>
        <v>5.9222898032200315E-2</v>
      </c>
      <c r="P138" s="16">
        <f t="shared" si="23"/>
        <v>2.2745013123359348E-2</v>
      </c>
      <c r="Q138" s="16">
        <f t="shared" si="24"/>
        <v>2.4887072862050098E-2</v>
      </c>
      <c r="R138" s="16">
        <f t="shared" si="25"/>
        <v>4.0455808656036311E-2</v>
      </c>
      <c r="S138" s="17">
        <f>[1]StylePortfolios!B122/100-$N138</f>
        <v>4.3099999999999999E-2</v>
      </c>
      <c r="T138" s="17">
        <f>[1]StylePortfolios!C122/100-$N138</f>
        <v>3.8900000000000004E-2</v>
      </c>
      <c r="U138" s="17">
        <f>[1]StylePortfolios!D122/100-$N138</f>
        <v>3.32E-2</v>
      </c>
      <c r="V138" s="17">
        <f>[1]StylePortfolios!U122/100-$N138</f>
        <v>0.1047</v>
      </c>
      <c r="W138" s="17">
        <f>[1]StylePortfolios!V122/100-$N138</f>
        <v>3.8800000000000001E-2</v>
      </c>
      <c r="X138" s="17">
        <f>[1]StylePortfolios!W122/100-$N138</f>
        <v>2.4E-2</v>
      </c>
      <c r="Y138" s="18">
        <f t="shared" si="21"/>
        <v>-7.7504375414608126E-3</v>
      </c>
      <c r="Z138" s="18">
        <f t="shared" si="14"/>
        <v>6.0069282084085125E-5</v>
      </c>
      <c r="AA138" s="19">
        <f t="shared" si="15"/>
        <v>3.0127419584008073E-3</v>
      </c>
      <c r="AC138" s="12"/>
      <c r="AD138" s="12"/>
      <c r="AE138" s="12"/>
    </row>
    <row r="139" spans="1:31">
      <c r="A139">
        <v>200501</v>
      </c>
      <c r="B139" s="15">
        <v>-3.5873064540855482E-2</v>
      </c>
      <c r="C139" s="15">
        <v>6.3691003911341415E-3</v>
      </c>
      <c r="D139" s="15">
        <v>-1.3394430736693663E-2</v>
      </c>
      <c r="E139" s="15">
        <v>-1.5083798882681521E-2</v>
      </c>
      <c r="F139">
        <v>200501</v>
      </c>
      <c r="G139">
        <v>-2.75</v>
      </c>
      <c r="H139">
        <v>-1.65</v>
      </c>
      <c r="I139">
        <v>2.66</v>
      </c>
      <c r="J139">
        <v>0.16</v>
      </c>
      <c r="K139" s="15">
        <f t="shared" si="20"/>
        <v>-2.75E-2</v>
      </c>
      <c r="L139" s="15">
        <f t="shared" si="20"/>
        <v>-1.6500000000000001E-2</v>
      </c>
      <c r="M139" s="15">
        <f t="shared" si="20"/>
        <v>2.6600000000000002E-2</v>
      </c>
      <c r="N139" s="15">
        <f t="shared" si="20"/>
        <v>1.6000000000000001E-3</v>
      </c>
      <c r="O139" s="16">
        <f t="shared" si="22"/>
        <v>-3.7473064540855479E-2</v>
      </c>
      <c r="P139" s="16">
        <f t="shared" si="23"/>
        <v>4.7691003911341416E-3</v>
      </c>
      <c r="Q139" s="16">
        <f t="shared" si="24"/>
        <v>-1.4994430736693664E-2</v>
      </c>
      <c r="R139" s="16">
        <f t="shared" si="25"/>
        <v>-1.6683798882681521E-2</v>
      </c>
      <c r="S139" s="17">
        <f>[1]StylePortfolios!B123/100-$N139</f>
        <v>-4.2599999999999992E-2</v>
      </c>
      <c r="T139" s="17">
        <f>[1]StylePortfolios!C123/100-$N139</f>
        <v>-2.7400000000000001E-2</v>
      </c>
      <c r="U139" s="17">
        <f>[1]StylePortfolios!D123/100-$N139</f>
        <v>-2.5900000000000003E-2</v>
      </c>
      <c r="V139" s="17">
        <f>[1]StylePortfolios!U123/100-$N139</f>
        <v>-1.6E-2</v>
      </c>
      <c r="W139" s="17">
        <f>[1]StylePortfolios!V123/100-$N139</f>
        <v>-3.2899999999999999E-2</v>
      </c>
      <c r="X139" s="17">
        <f>[1]StylePortfolios!W123/100-$N139</f>
        <v>-2.12E-2</v>
      </c>
      <c r="Y139" s="18">
        <f t="shared" si="21"/>
        <v>3.0538216652291006E-2</v>
      </c>
      <c r="Z139" s="18">
        <f t="shared" si="14"/>
        <v>9.325826763022637E-4</v>
      </c>
      <c r="AA139" s="19">
        <f t="shared" si="15"/>
        <v>1.7478680961222864E-3</v>
      </c>
      <c r="AC139" s="12"/>
      <c r="AD139" s="12"/>
      <c r="AE139" s="12"/>
    </row>
    <row r="140" spans="1:31">
      <c r="A140">
        <v>200502</v>
      </c>
      <c r="B140" s="15">
        <v>-2.3851168707266224E-3</v>
      </c>
      <c r="C140" s="15">
        <v>2.1857923497267784E-2</v>
      </c>
      <c r="D140" s="15">
        <v>3.0189353340478897E-2</v>
      </c>
      <c r="E140" s="15">
        <v>2.4957458876914362E-2</v>
      </c>
      <c r="F140">
        <v>200502</v>
      </c>
      <c r="G140">
        <v>1.89</v>
      </c>
      <c r="H140">
        <v>-0.72</v>
      </c>
      <c r="I140">
        <v>2.83</v>
      </c>
      <c r="J140">
        <v>0.16</v>
      </c>
      <c r="K140" s="15">
        <f t="shared" si="20"/>
        <v>1.89E-2</v>
      </c>
      <c r="L140" s="15">
        <f t="shared" si="20"/>
        <v>-7.1999999999999998E-3</v>
      </c>
      <c r="M140" s="15">
        <f t="shared" si="20"/>
        <v>2.8300000000000002E-2</v>
      </c>
      <c r="N140" s="15">
        <f t="shared" si="20"/>
        <v>1.6000000000000001E-3</v>
      </c>
      <c r="O140" s="16">
        <f t="shared" si="22"/>
        <v>-3.9851168707266222E-3</v>
      </c>
      <c r="P140" s="16">
        <f t="shared" si="23"/>
        <v>2.0257923497267783E-2</v>
      </c>
      <c r="Q140" s="16">
        <f t="shared" si="24"/>
        <v>2.8589353340478896E-2</v>
      </c>
      <c r="R140" s="16">
        <f t="shared" si="25"/>
        <v>2.3357458876914362E-2</v>
      </c>
      <c r="S140" s="17">
        <f>[1]StylePortfolios!B124/100-$N140</f>
        <v>9.2999999999999992E-3</v>
      </c>
      <c r="T140" s="17">
        <f>[1]StylePortfolios!C124/100-$N140</f>
        <v>2.6700000000000002E-2</v>
      </c>
      <c r="U140" s="17">
        <f>[1]StylePortfolios!D124/100-$N140</f>
        <v>1.9E-2</v>
      </c>
      <c r="V140" s="17">
        <f>[1]StylePortfolios!U124/100-$N140</f>
        <v>-1.0200000000000001E-2</v>
      </c>
      <c r="W140" s="17">
        <f>[1]StylePortfolios!V124/100-$N140</f>
        <v>6.3000000000000009E-3</v>
      </c>
      <c r="X140" s="17">
        <f>[1]StylePortfolios!W124/100-$N140</f>
        <v>3.8900000000000004E-2</v>
      </c>
      <c r="Y140" s="18">
        <f t="shared" si="21"/>
        <v>-7.8592936092301939E-3</v>
      </c>
      <c r="Z140" s="18">
        <f t="shared" si="14"/>
        <v>6.1768496036086564E-5</v>
      </c>
      <c r="AA140" s="19">
        <f t="shared" si="15"/>
        <v>6.9215157900686769E-5</v>
      </c>
      <c r="AC140" s="12"/>
      <c r="AD140" s="12"/>
      <c r="AE140" s="12"/>
    </row>
    <row r="141" spans="1:31">
      <c r="A141">
        <v>200503</v>
      </c>
      <c r="B141" s="15">
        <v>-2.2154925087663369E-2</v>
      </c>
      <c r="C141" s="15">
        <v>-1.4318181818181674E-2</v>
      </c>
      <c r="D141" s="15">
        <v>-1.2833853624696356E-2</v>
      </c>
      <c r="E141" s="15">
        <v>-1.8815716657443304E-2</v>
      </c>
      <c r="F141">
        <v>200503</v>
      </c>
      <c r="G141">
        <v>-1.96</v>
      </c>
      <c r="H141">
        <v>-1.38</v>
      </c>
      <c r="I141">
        <v>1.75</v>
      </c>
      <c r="J141">
        <v>0.21</v>
      </c>
      <c r="K141" s="15">
        <f t="shared" si="20"/>
        <v>-1.9599999999999999E-2</v>
      </c>
      <c r="L141" s="15">
        <f t="shared" si="20"/>
        <v>-1.38E-2</v>
      </c>
      <c r="M141" s="15">
        <f t="shared" si="20"/>
        <v>1.7500000000000002E-2</v>
      </c>
      <c r="N141" s="15">
        <f t="shared" si="20"/>
        <v>2.0999999999999999E-3</v>
      </c>
      <c r="O141" s="16">
        <f t="shared" si="22"/>
        <v>-2.425492508766337E-2</v>
      </c>
      <c r="P141" s="16">
        <f t="shared" si="23"/>
        <v>-1.6418181818181676E-2</v>
      </c>
      <c r="Q141" s="16">
        <f t="shared" si="24"/>
        <v>-1.4933853624696356E-2</v>
      </c>
      <c r="R141" s="16">
        <f t="shared" si="25"/>
        <v>-2.0915716657443306E-2</v>
      </c>
      <c r="S141" s="17">
        <f>[1]StylePortfolios!B125/100-$N141</f>
        <v>-3.6299999999999999E-2</v>
      </c>
      <c r="T141" s="17">
        <f>[1]StylePortfolios!C125/100-$N141</f>
        <v>-1.8600000000000002E-2</v>
      </c>
      <c r="U141" s="17">
        <f>[1]StylePortfolios!D125/100-$N141</f>
        <v>-1.8000000000000002E-2</v>
      </c>
      <c r="V141" s="17">
        <f>[1]StylePortfolios!U125/100-$N141</f>
        <v>-4.9299999999999997E-2</v>
      </c>
      <c r="W141" s="17">
        <f>[1]StylePortfolios!V125/100-$N141</f>
        <v>-1.6199999999999999E-2</v>
      </c>
      <c r="X141" s="17">
        <f>[1]StylePortfolios!W125/100-$N141</f>
        <v>-2.9600000000000001E-2</v>
      </c>
      <c r="Y141" s="18">
        <f t="shared" si="21"/>
        <v>8.6289718089620354E-3</v>
      </c>
      <c r="Z141" s="18">
        <f t="shared" si="14"/>
        <v>7.4459154479861547E-5</v>
      </c>
      <c r="AA141" s="19">
        <f t="shared" si="15"/>
        <v>8.1735224757471792E-4</v>
      </c>
      <c r="AC141" s="12"/>
      <c r="AD141" s="12"/>
      <c r="AE141" s="12"/>
    </row>
    <row r="142" spans="1:31">
      <c r="A142">
        <v>200504</v>
      </c>
      <c r="B142" s="15">
        <v>-2.8850855745721327E-2</v>
      </c>
      <c r="C142" s="15">
        <v>-1.7675050985724083E-2</v>
      </c>
      <c r="D142" s="15">
        <v>-3.2326071679550261E-2</v>
      </c>
      <c r="E142" s="15">
        <v>-2.2560631697687628E-2</v>
      </c>
      <c r="F142">
        <v>200504</v>
      </c>
      <c r="G142">
        <v>-2.61</v>
      </c>
      <c r="H142">
        <v>-4</v>
      </c>
      <c r="I142">
        <v>-0.46</v>
      </c>
      <c r="J142">
        <v>0.21</v>
      </c>
      <c r="K142" s="15">
        <f t="shared" si="20"/>
        <v>-2.6099999999999998E-2</v>
      </c>
      <c r="L142" s="15">
        <f t="shared" si="20"/>
        <v>-0.04</v>
      </c>
      <c r="M142" s="15">
        <f t="shared" si="20"/>
        <v>-4.5999999999999999E-3</v>
      </c>
      <c r="N142" s="15">
        <f t="shared" si="20"/>
        <v>2.0999999999999999E-3</v>
      </c>
      <c r="O142" s="16">
        <f t="shared" si="22"/>
        <v>-3.0950855745721328E-2</v>
      </c>
      <c r="P142" s="16">
        <f t="shared" si="23"/>
        <v>-1.9775050985724085E-2</v>
      </c>
      <c r="Q142" s="16">
        <f t="shared" si="24"/>
        <v>-3.4426071679550259E-2</v>
      </c>
      <c r="R142" s="16">
        <f t="shared" si="25"/>
        <v>-2.4660631697687629E-2</v>
      </c>
      <c r="S142" s="17">
        <f>[1]StylePortfolios!B126/100-$N142</f>
        <v>-6.5700000000000008E-2</v>
      </c>
      <c r="T142" s="17">
        <f>[1]StylePortfolios!C126/100-$N142</f>
        <v>-4.8899999999999992E-2</v>
      </c>
      <c r="U142" s="17">
        <f>[1]StylePortfolios!D126/100-$N142</f>
        <v>-2.0500000000000001E-2</v>
      </c>
      <c r="V142" s="17">
        <f>[1]StylePortfolios!U126/100-$N142</f>
        <v>-0.06</v>
      </c>
      <c r="W142" s="17">
        <f>[1]StylePortfolios!V126/100-$N142</f>
        <v>-1.8600000000000002E-2</v>
      </c>
      <c r="X142" s="17">
        <f>[1]StylePortfolios!W126/100-$N142</f>
        <v>-3.4799999999999998E-2</v>
      </c>
      <c r="Y142" s="18">
        <f t="shared" si="21"/>
        <v>1.4454209687299175E-2</v>
      </c>
      <c r="Z142" s="18">
        <f t="shared" si="14"/>
        <v>2.0892417768441331E-4</v>
      </c>
      <c r="AA142" s="19">
        <f t="shared" si="15"/>
        <v>1.2450526530584773E-3</v>
      </c>
      <c r="AC142" s="12"/>
      <c r="AD142" s="12"/>
      <c r="AE142" s="12"/>
    </row>
    <row r="143" spans="1:31">
      <c r="A143">
        <v>200505</v>
      </c>
      <c r="B143" s="15">
        <v>5.0352467270896373E-2</v>
      </c>
      <c r="C143" s="15">
        <v>2.3529411764705799E-2</v>
      </c>
      <c r="D143" s="15">
        <v>4.5933188090050869E-2</v>
      </c>
      <c r="E143" s="15">
        <v>1.2694748990190519E-2</v>
      </c>
      <c r="F143">
        <v>200505</v>
      </c>
      <c r="G143">
        <v>3.65</v>
      </c>
      <c r="H143">
        <v>2.99</v>
      </c>
      <c r="I143">
        <v>-1.23</v>
      </c>
      <c r="J143">
        <v>0.24</v>
      </c>
      <c r="K143" s="15">
        <f t="shared" si="20"/>
        <v>3.6499999999999998E-2</v>
      </c>
      <c r="L143" s="15">
        <f t="shared" si="20"/>
        <v>2.9900000000000003E-2</v>
      </c>
      <c r="M143" s="15">
        <f t="shared" si="20"/>
        <v>-1.23E-2</v>
      </c>
      <c r="N143" s="15">
        <f t="shared" si="20"/>
        <v>2.3999999999999998E-3</v>
      </c>
      <c r="O143" s="16">
        <f t="shared" si="22"/>
        <v>4.7952467270896373E-2</v>
      </c>
      <c r="P143" s="16">
        <f t="shared" si="23"/>
        <v>2.1129411764705799E-2</v>
      </c>
      <c r="Q143" s="16">
        <f t="shared" si="24"/>
        <v>4.353318809005087E-2</v>
      </c>
      <c r="R143" s="16">
        <f t="shared" si="25"/>
        <v>1.0294748990190519E-2</v>
      </c>
      <c r="S143" s="17">
        <f>[1]StylePortfolios!B127/100-$N143</f>
        <v>5.8300000000000005E-2</v>
      </c>
      <c r="T143" s="17">
        <f>[1]StylePortfolios!C127/100-$N143</f>
        <v>6.0200000000000004E-2</v>
      </c>
      <c r="U143" s="17">
        <f>[1]StylePortfolios!D127/100-$N143</f>
        <v>3.0600000000000002E-2</v>
      </c>
      <c r="V143" s="17">
        <f>[1]StylePortfolios!U127/100-$N143</f>
        <v>3.7799999999999993E-2</v>
      </c>
      <c r="W143" s="17">
        <f>[1]StylePortfolios!V127/100-$N143</f>
        <v>3.8899999999999997E-2</v>
      </c>
      <c r="X143" s="17">
        <f>[1]StylePortfolios!W127/100-$N143</f>
        <v>3.0900000000000004E-2</v>
      </c>
      <c r="Y143" s="18">
        <f t="shared" si="21"/>
        <v>-1.7080961171663675E-2</v>
      </c>
      <c r="Z143" s="18">
        <f t="shared" ref="Z143:Z186" si="26">Y143^2</f>
        <v>2.9175923454788209E-4</v>
      </c>
      <c r="AA143" s="19">
        <f t="shared" ref="AA143:AA186" si="27">(O143-$AM$16)^2</f>
        <v>1.9025316142259137E-3</v>
      </c>
      <c r="AC143" s="12"/>
      <c r="AD143" s="12"/>
      <c r="AE143" s="12"/>
    </row>
    <row r="144" spans="1:31">
      <c r="A144">
        <v>200506</v>
      </c>
      <c r="B144" s="15">
        <v>1.4860977948226273E-2</v>
      </c>
      <c r="C144" s="15">
        <v>1.196078431372527E-2</v>
      </c>
      <c r="D144" s="15">
        <v>1.7184516576983278E-2</v>
      </c>
      <c r="E144" s="15">
        <v>-5.12820512820511E-3</v>
      </c>
      <c r="F144">
        <v>200506</v>
      </c>
      <c r="G144">
        <v>0.56000000000000005</v>
      </c>
      <c r="H144">
        <v>2.56</v>
      </c>
      <c r="I144">
        <v>2.78</v>
      </c>
      <c r="J144">
        <v>0.23</v>
      </c>
      <c r="K144" s="15">
        <f t="shared" si="20"/>
        <v>5.6000000000000008E-3</v>
      </c>
      <c r="L144" s="15">
        <f t="shared" si="20"/>
        <v>2.5600000000000001E-2</v>
      </c>
      <c r="M144" s="15">
        <f t="shared" si="20"/>
        <v>2.7799999999999998E-2</v>
      </c>
      <c r="N144" s="15">
        <f t="shared" si="20"/>
        <v>2.3E-3</v>
      </c>
      <c r="O144" s="16">
        <f t="shared" si="22"/>
        <v>1.2560977948226273E-2</v>
      </c>
      <c r="P144" s="16">
        <f t="shared" si="23"/>
        <v>9.6607843137252701E-3</v>
      </c>
      <c r="Q144" s="16">
        <f t="shared" si="24"/>
        <v>1.4884516576983278E-2</v>
      </c>
      <c r="R144" s="16">
        <f t="shared" si="25"/>
        <v>-7.4282051282051099E-3</v>
      </c>
      <c r="S144" s="17">
        <f>[1]StylePortfolios!B128/100-$N144</f>
        <v>4.1499999999999995E-2</v>
      </c>
      <c r="T144" s="17">
        <f>[1]StylePortfolios!C128/100-$N144</f>
        <v>2.8399999999999998E-2</v>
      </c>
      <c r="U144" s="17">
        <f>[1]StylePortfolios!D128/100-$N144</f>
        <v>-8.9999999999999976E-4</v>
      </c>
      <c r="V144" s="17">
        <f>[1]StylePortfolios!U128/100-$N144</f>
        <v>2.2000000000000002E-2</v>
      </c>
      <c r="W144" s="17">
        <f>[1]StylePortfolios!V128/100-$N144</f>
        <v>-9.8999999999999991E-3</v>
      </c>
      <c r="X144" s="17">
        <f>[1]StylePortfolios!W128/100-$N144</f>
        <v>2.0100000000000003E-2</v>
      </c>
      <c r="Y144" s="18">
        <f t="shared" si="21"/>
        <v>-5.333252260030643E-3</v>
      </c>
      <c r="Z144" s="18">
        <f t="shared" si="26"/>
        <v>2.844357966912196E-5</v>
      </c>
      <c r="AA144" s="19">
        <f t="shared" si="27"/>
        <v>6.7675796707175132E-5</v>
      </c>
      <c r="AC144" s="12"/>
      <c r="AD144" s="12"/>
      <c r="AE144" s="12"/>
    </row>
    <row r="145" spans="1:31">
      <c r="A145">
        <v>200507</v>
      </c>
      <c r="B145" s="15">
        <v>4.4245000787277444E-2</v>
      </c>
      <c r="C145" s="15">
        <v>2.6809651474530849E-2</v>
      </c>
      <c r="D145" s="15">
        <v>4.4368600682593851E-2</v>
      </c>
      <c r="E145" s="15">
        <v>4.1237113402061709E-2</v>
      </c>
      <c r="F145">
        <v>200507</v>
      </c>
      <c r="G145">
        <v>3.92</v>
      </c>
      <c r="H145">
        <v>2.77</v>
      </c>
      <c r="I145">
        <v>-0.45</v>
      </c>
      <c r="J145">
        <v>0.24</v>
      </c>
      <c r="K145" s="15">
        <f t="shared" si="20"/>
        <v>3.9199999999999999E-2</v>
      </c>
      <c r="L145" s="15">
        <f t="shared" si="20"/>
        <v>2.7699999999999999E-2</v>
      </c>
      <c r="M145" s="15">
        <f t="shared" si="20"/>
        <v>-4.5000000000000005E-3</v>
      </c>
      <c r="N145" s="15">
        <f t="shared" si="20"/>
        <v>2.3999999999999998E-3</v>
      </c>
      <c r="O145" s="16">
        <f t="shared" si="22"/>
        <v>4.1845000787277445E-2</v>
      </c>
      <c r="P145" s="16">
        <f t="shared" si="23"/>
        <v>2.440965147453085E-2</v>
      </c>
      <c r="Q145" s="16">
        <f t="shared" si="24"/>
        <v>4.1968600682593851E-2</v>
      </c>
      <c r="R145" s="16">
        <f t="shared" si="25"/>
        <v>3.883711340206171E-2</v>
      </c>
      <c r="S145" s="17">
        <f>[1]StylePortfolios!B129/100-$N145</f>
        <v>7.0300000000000001E-2</v>
      </c>
      <c r="T145" s="17">
        <f>[1]StylePortfolios!C129/100-$N145</f>
        <v>5.4300000000000001E-2</v>
      </c>
      <c r="U145" s="17">
        <f>[1]StylePortfolios!D129/100-$N145</f>
        <v>3.5000000000000003E-2</v>
      </c>
      <c r="V145" s="17">
        <f>[1]StylePortfolios!U129/100-$N145</f>
        <v>0.08</v>
      </c>
      <c r="W145" s="17">
        <f>[1]StylePortfolios!V129/100-$N145</f>
        <v>4.5499999999999999E-2</v>
      </c>
      <c r="X145" s="17">
        <f>[1]StylePortfolios!W129/100-$N145</f>
        <v>2.7800000000000002E-2</v>
      </c>
      <c r="Y145" s="18">
        <f t="shared" si="21"/>
        <v>-1.3219830345551645E-2</v>
      </c>
      <c r="Z145" s="18">
        <f t="shared" si="26"/>
        <v>1.7476391436516811E-4</v>
      </c>
      <c r="AA145" s="19">
        <f t="shared" si="27"/>
        <v>1.4070415782412092E-3</v>
      </c>
      <c r="AC145" s="12"/>
      <c r="AD145" s="12"/>
      <c r="AE145" s="12"/>
    </row>
    <row r="146" spans="1:31">
      <c r="A146">
        <v>200508</v>
      </c>
      <c r="B146" s="15">
        <v>-3.2418576598311044E-2</v>
      </c>
      <c r="C146" s="15">
        <v>2.6109660574411553E-3</v>
      </c>
      <c r="D146" s="15">
        <v>8.4967320261437607E-3</v>
      </c>
      <c r="E146" s="15">
        <v>1.2101210121012063E-2</v>
      </c>
      <c r="F146">
        <v>200508</v>
      </c>
      <c r="G146">
        <v>-1.22</v>
      </c>
      <c r="H146">
        <v>-0.88</v>
      </c>
      <c r="I146">
        <v>1.41</v>
      </c>
      <c r="J146">
        <v>0.3</v>
      </c>
      <c r="K146" s="15">
        <f t="shared" si="20"/>
        <v>-1.2199999999999999E-2</v>
      </c>
      <c r="L146" s="15">
        <f t="shared" si="20"/>
        <v>-8.8000000000000005E-3</v>
      </c>
      <c r="M146" s="15">
        <f t="shared" si="20"/>
        <v>1.41E-2</v>
      </c>
      <c r="N146" s="15">
        <f t="shared" si="20"/>
        <v>3.0000000000000001E-3</v>
      </c>
      <c r="O146" s="16">
        <f t="shared" si="22"/>
        <v>-3.5418576598311047E-2</v>
      </c>
      <c r="P146" s="16">
        <f t="shared" si="23"/>
        <v>-3.8903394255884478E-4</v>
      </c>
      <c r="Q146" s="16">
        <f t="shared" si="24"/>
        <v>5.4967320261437606E-3</v>
      </c>
      <c r="R146" s="16">
        <f t="shared" si="25"/>
        <v>9.1012101210120634E-3</v>
      </c>
      <c r="S146" s="17">
        <f>[1]StylePortfolios!B130/100-$N146</f>
        <v>-1.7299999999999999E-2</v>
      </c>
      <c r="T146" s="17">
        <f>[1]StylePortfolios!C130/100-$N146</f>
        <v>-1.3500000000000002E-2</v>
      </c>
      <c r="U146" s="17">
        <f>[1]StylePortfolios!D130/100-$N146</f>
        <v>-1.1599999999999999E-2</v>
      </c>
      <c r="V146" s="17">
        <f>[1]StylePortfolios!U130/100-$N146</f>
        <v>-1.89E-2</v>
      </c>
      <c r="W146" s="17">
        <f>[1]StylePortfolios!V130/100-$N146</f>
        <v>-1.9699999999999999E-2</v>
      </c>
      <c r="X146" s="17">
        <f>[1]StylePortfolios!W130/100-$N146</f>
        <v>-5.1000000000000004E-3</v>
      </c>
      <c r="Y146" s="18">
        <f t="shared" si="21"/>
        <v>9.9271676423944646E-3</v>
      </c>
      <c r="Z146" s="18">
        <f t="shared" si="26"/>
        <v>9.854865740020367E-5</v>
      </c>
      <c r="AA146" s="19">
        <f t="shared" si="27"/>
        <v>1.5803029564115012E-3</v>
      </c>
      <c r="AC146" s="12"/>
      <c r="AD146" s="12"/>
      <c r="AE146" s="12"/>
    </row>
    <row r="147" spans="1:31">
      <c r="A147">
        <v>200509</v>
      </c>
      <c r="B147" s="15">
        <v>9.5059996883277709E-3</v>
      </c>
      <c r="C147" s="15">
        <v>1.0833333333333472E-2</v>
      </c>
      <c r="D147" s="15">
        <v>2.9325988334413466E-2</v>
      </c>
      <c r="E147" s="15">
        <v>1.6304347826086918E-2</v>
      </c>
      <c r="F147">
        <v>200509</v>
      </c>
      <c r="G147">
        <v>0.48</v>
      </c>
      <c r="H147">
        <v>-0.68</v>
      </c>
      <c r="I147">
        <v>1.1599999999999999</v>
      </c>
      <c r="J147">
        <v>0.28999999999999998</v>
      </c>
      <c r="K147" s="15">
        <f t="shared" si="20"/>
        <v>4.7999999999999996E-3</v>
      </c>
      <c r="L147" s="15">
        <f t="shared" si="20"/>
        <v>-6.8000000000000005E-3</v>
      </c>
      <c r="M147" s="15">
        <f t="shared" si="20"/>
        <v>1.1599999999999999E-2</v>
      </c>
      <c r="N147" s="15">
        <f t="shared" ref="N147:N186" si="28">J147/100</f>
        <v>2.8999999999999998E-3</v>
      </c>
      <c r="O147" s="16">
        <f t="shared" ref="O147:O178" si="29">B147-$N147</f>
        <v>6.6059996883277711E-3</v>
      </c>
      <c r="P147" s="16">
        <f t="shared" ref="P147:P178" si="30">C147-$N147</f>
        <v>7.9333333333334727E-3</v>
      </c>
      <c r="Q147" s="16">
        <f t="shared" ref="Q147:Q178" si="31">D147-$N147</f>
        <v>2.6425988334413467E-2</v>
      </c>
      <c r="R147" s="16">
        <f t="shared" ref="R147:R178" si="32">E147-$N147</f>
        <v>1.3404347826086918E-2</v>
      </c>
      <c r="S147" s="17">
        <f>[1]StylePortfolios!B131/100-$N147</f>
        <v>1.7000000000000001E-3</v>
      </c>
      <c r="T147" s="17">
        <f>[1]StylePortfolios!C131/100-$N147</f>
        <v>6.1000000000000013E-3</v>
      </c>
      <c r="U147" s="17">
        <f>[1]StylePortfolios!D131/100-$N147</f>
        <v>4.9000000000000007E-3</v>
      </c>
      <c r="V147" s="17">
        <f>[1]StylePortfolios!U131/100-$N147</f>
        <v>3.7999999999999999E-2</v>
      </c>
      <c r="W147" s="17">
        <f>[1]StylePortfolios!V131/100-$N147</f>
        <v>-4.6999999999999993E-3</v>
      </c>
      <c r="X147" s="17">
        <f>[1]StylePortfolios!W131/100-$N147</f>
        <v>1.3100000000000001E-2</v>
      </c>
      <c r="Y147" s="18">
        <f t="shared" si="21"/>
        <v>5.7808535197305215E-4</v>
      </c>
      <c r="Z147" s="18">
        <f t="shared" si="26"/>
        <v>3.341826741658076E-7</v>
      </c>
      <c r="AA147" s="19">
        <f t="shared" si="27"/>
        <v>5.1599475471584876E-6</v>
      </c>
      <c r="AC147" s="12"/>
      <c r="AD147" s="12"/>
      <c r="AE147" s="12"/>
    </row>
    <row r="148" spans="1:31">
      <c r="A148">
        <v>200510</v>
      </c>
      <c r="B148" s="15">
        <v>-1.1423278789749691E-2</v>
      </c>
      <c r="C148" s="15">
        <v>-2.067183462532296E-2</v>
      </c>
      <c r="D148" s="15">
        <v>-1.6055406894380675E-2</v>
      </c>
      <c r="E148" s="15">
        <v>-1.6577540106951782E-2</v>
      </c>
      <c r="F148">
        <v>200510</v>
      </c>
      <c r="G148">
        <v>-2</v>
      </c>
      <c r="H148">
        <v>-1.03</v>
      </c>
      <c r="I148">
        <v>-0.7</v>
      </c>
      <c r="J148">
        <v>0.27</v>
      </c>
      <c r="K148" s="15">
        <f t="shared" ref="K148:M186" si="33">G148/100</f>
        <v>-0.02</v>
      </c>
      <c r="L148" s="15">
        <f t="shared" si="33"/>
        <v>-1.03E-2</v>
      </c>
      <c r="M148" s="15">
        <f t="shared" si="33"/>
        <v>-6.9999999999999993E-3</v>
      </c>
      <c r="N148" s="15">
        <f t="shared" si="28"/>
        <v>2.7000000000000001E-3</v>
      </c>
      <c r="O148" s="16">
        <f t="shared" si="29"/>
        <v>-1.4123278789749692E-2</v>
      </c>
      <c r="P148" s="16">
        <f t="shared" si="30"/>
        <v>-2.3371834625322961E-2</v>
      </c>
      <c r="Q148" s="16">
        <f t="shared" si="31"/>
        <v>-1.8755406894380676E-2</v>
      </c>
      <c r="R148" s="16">
        <f t="shared" si="32"/>
        <v>-1.9277540106951783E-2</v>
      </c>
      <c r="S148" s="17">
        <f>[1]StylePortfolios!B132/100-$N148</f>
        <v>-3.2500000000000001E-2</v>
      </c>
      <c r="T148" s="17">
        <f>[1]StylePortfolios!C132/100-$N148</f>
        <v>-3.3799999999999997E-2</v>
      </c>
      <c r="U148" s="17">
        <f>[1]StylePortfolios!D132/100-$N148</f>
        <v>-1.7100000000000001E-2</v>
      </c>
      <c r="V148" s="17">
        <f>[1]StylePortfolios!U132/100-$N148</f>
        <v>-8.7999999999999981E-2</v>
      </c>
      <c r="W148" s="17">
        <f>[1]StylePortfolios!V132/100-$N148</f>
        <v>-8.0999999999999996E-3</v>
      </c>
      <c r="X148" s="17">
        <f>[1]StylePortfolios!W132/100-$N148</f>
        <v>-2.9700000000000004E-2</v>
      </c>
      <c r="Y148" s="18">
        <f t="shared" ref="Y148:Y186" si="34">P148-(AM$6+AM$7*$S148+AM$8*$T148+AM$9*$U148+$V148*AM$10+$W148*AM$11+$X148*AM$12)</f>
        <v>1.8710851252456348E-3</v>
      </c>
      <c r="Z148" s="18">
        <f t="shared" si="26"/>
        <v>3.5009595459154729E-6</v>
      </c>
      <c r="AA148" s="19">
        <f t="shared" si="27"/>
        <v>3.4068767439014599E-4</v>
      </c>
      <c r="AC148" s="12"/>
      <c r="AD148" s="12"/>
      <c r="AE148" s="12"/>
    </row>
    <row r="149" spans="1:31">
      <c r="A149">
        <v>200511</v>
      </c>
      <c r="B149" s="15">
        <v>7.4016239850093646E-2</v>
      </c>
      <c r="C149" s="15">
        <v>2.440633245382573E-2</v>
      </c>
      <c r="D149" s="15">
        <v>4.0793473044312911E-2</v>
      </c>
      <c r="E149" s="15">
        <v>2.0663404023925969E-2</v>
      </c>
      <c r="F149">
        <v>200511</v>
      </c>
      <c r="G149">
        <v>3.62</v>
      </c>
      <c r="H149">
        <v>1</v>
      </c>
      <c r="I149">
        <v>-1.85</v>
      </c>
      <c r="J149">
        <v>0.31</v>
      </c>
      <c r="K149" s="15">
        <f t="shared" si="33"/>
        <v>3.6200000000000003E-2</v>
      </c>
      <c r="L149" s="15">
        <f t="shared" si="33"/>
        <v>0.01</v>
      </c>
      <c r="M149" s="15">
        <f t="shared" si="33"/>
        <v>-1.8500000000000003E-2</v>
      </c>
      <c r="N149" s="15">
        <f t="shared" si="28"/>
        <v>3.0999999999999999E-3</v>
      </c>
      <c r="O149" s="16">
        <f t="shared" si="29"/>
        <v>7.091623985009364E-2</v>
      </c>
      <c r="P149" s="16">
        <f t="shared" si="30"/>
        <v>2.1306332453825731E-2</v>
      </c>
      <c r="Q149" s="16">
        <f t="shared" si="31"/>
        <v>3.7693473044312913E-2</v>
      </c>
      <c r="R149" s="16">
        <f t="shared" si="32"/>
        <v>1.756340402392597E-2</v>
      </c>
      <c r="S149" s="17">
        <f>[1]StylePortfolios!B133/100-$N149</f>
        <v>4.3699999999999996E-2</v>
      </c>
      <c r="T149" s="17">
        <f>[1]StylePortfolios!C133/100-$N149</f>
        <v>4.5100000000000001E-2</v>
      </c>
      <c r="U149" s="17">
        <f>[1]StylePortfolios!D133/100-$N149</f>
        <v>3.4700000000000002E-2</v>
      </c>
      <c r="V149" s="17">
        <f>[1]StylePortfolios!U133/100-$N149</f>
        <v>7.8299999999999995E-2</v>
      </c>
      <c r="W149" s="17">
        <f>[1]StylePortfolios!V133/100-$N149</f>
        <v>4.0300000000000002E-2</v>
      </c>
      <c r="X149" s="17">
        <f>[1]StylePortfolios!W133/100-$N149</f>
        <v>3.6200000000000003E-2</v>
      </c>
      <c r="Y149" s="18">
        <f t="shared" si="34"/>
        <v>-1.7479983347389247E-2</v>
      </c>
      <c r="Z149" s="18">
        <f t="shared" si="26"/>
        <v>3.0554981782500537E-4</v>
      </c>
      <c r="AA149" s="19">
        <f t="shared" si="27"/>
        <v>4.4331350198748079E-3</v>
      </c>
      <c r="AC149" s="12"/>
      <c r="AD149" s="12"/>
      <c r="AE149" s="12"/>
    </row>
    <row r="150" spans="1:31">
      <c r="A150">
        <v>200512</v>
      </c>
      <c r="B150" s="15">
        <v>-1.1631288165162568E-3</v>
      </c>
      <c r="C150" s="15">
        <v>8.0489375402446051E-3</v>
      </c>
      <c r="D150" s="15">
        <v>1.3679680295112684E-2</v>
      </c>
      <c r="E150" s="15">
        <v>2.7480021310601677E-2</v>
      </c>
      <c r="F150">
        <v>200512</v>
      </c>
      <c r="G150">
        <v>-0.25</v>
      </c>
      <c r="H150">
        <v>-0.51</v>
      </c>
      <c r="I150">
        <v>0.48</v>
      </c>
      <c r="J150">
        <v>0.32</v>
      </c>
      <c r="K150" s="15">
        <f t="shared" si="33"/>
        <v>-2.5000000000000001E-3</v>
      </c>
      <c r="L150" s="15">
        <f t="shared" si="33"/>
        <v>-5.1000000000000004E-3</v>
      </c>
      <c r="M150" s="15">
        <f t="shared" si="33"/>
        <v>4.7999999999999996E-3</v>
      </c>
      <c r="N150" s="15">
        <f t="shared" si="28"/>
        <v>3.2000000000000002E-3</v>
      </c>
      <c r="O150" s="16">
        <f t="shared" si="29"/>
        <v>-4.3631288165162565E-3</v>
      </c>
      <c r="P150" s="16">
        <f t="shared" si="30"/>
        <v>4.8489375402446053E-3</v>
      </c>
      <c r="Q150" s="16">
        <f t="shared" si="31"/>
        <v>1.0479680295112684E-2</v>
      </c>
      <c r="R150" s="16">
        <f t="shared" si="32"/>
        <v>2.4280021310601675E-2</v>
      </c>
      <c r="S150" s="17">
        <f>[1]StylePortfolios!B134/100-$N150</f>
        <v>5.0000000000000001E-4</v>
      </c>
      <c r="T150" s="17">
        <f>[1]StylePortfolios!C134/100-$N150</f>
        <v>1.9000000000000002E-3</v>
      </c>
      <c r="U150" s="17">
        <f>[1]StylePortfolios!D134/100-$N150</f>
        <v>-3.2000000000000002E-3</v>
      </c>
      <c r="V150" s="17">
        <f>[1]StylePortfolios!U134/100-$N150</f>
        <v>-3.2000000000000002E-3</v>
      </c>
      <c r="W150" s="17">
        <f>[1]StylePortfolios!V134/100-$N150</f>
        <v>-9.4999999999999998E-3</v>
      </c>
      <c r="X150" s="17">
        <f>[1]StylePortfolios!W134/100-$N150</f>
        <v>5.9000000000000007E-3</v>
      </c>
      <c r="Y150" s="18">
        <f t="shared" si="34"/>
        <v>3.439059902599823E-3</v>
      </c>
      <c r="Z150" s="18">
        <f t="shared" si="26"/>
        <v>1.1827133013669903E-5</v>
      </c>
      <c r="AA150" s="19">
        <f t="shared" si="27"/>
        <v>7.5647840662711538E-5</v>
      </c>
      <c r="AC150" s="12"/>
      <c r="AD150" s="12"/>
      <c r="AE150" s="12"/>
    </row>
    <row r="151" spans="1:31">
      <c r="A151">
        <v>200601</v>
      </c>
      <c r="B151" s="15">
        <v>4.0756914119359777E-3</v>
      </c>
      <c r="C151" s="15">
        <v>3.3333333333333437E-2</v>
      </c>
      <c r="D151" s="15">
        <v>5.5898702903026454E-2</v>
      </c>
      <c r="E151" s="15">
        <v>4.5429052159282168E-2</v>
      </c>
      <c r="F151">
        <v>200601</v>
      </c>
      <c r="G151">
        <v>3.04</v>
      </c>
      <c r="H151">
        <v>5.33</v>
      </c>
      <c r="I151">
        <v>1.17</v>
      </c>
      <c r="J151">
        <v>0.35</v>
      </c>
      <c r="K151" s="15">
        <f t="shared" si="33"/>
        <v>3.04E-2</v>
      </c>
      <c r="L151" s="15">
        <f t="shared" si="33"/>
        <v>5.33E-2</v>
      </c>
      <c r="M151" s="15">
        <f t="shared" si="33"/>
        <v>1.1699999999999999E-2</v>
      </c>
      <c r="N151" s="15">
        <f t="shared" si="28"/>
        <v>3.4999999999999996E-3</v>
      </c>
      <c r="O151" s="16">
        <f t="shared" si="29"/>
        <v>5.7569141193597809E-4</v>
      </c>
      <c r="P151" s="16">
        <f t="shared" si="30"/>
        <v>2.9833333333333437E-2</v>
      </c>
      <c r="Q151" s="16">
        <f t="shared" si="31"/>
        <v>5.2398702903026451E-2</v>
      </c>
      <c r="R151" s="16">
        <f t="shared" si="32"/>
        <v>4.1929052159282165E-2</v>
      </c>
      <c r="S151" s="17">
        <f>[1]StylePortfolios!B135/100-$N151</f>
        <v>0.09</v>
      </c>
      <c r="T151" s="17">
        <f>[1]StylePortfolios!C135/100-$N151</f>
        <v>6.2399999999999997E-2</v>
      </c>
      <c r="U151" s="17">
        <f>[1]StylePortfolios!D135/100-$N151</f>
        <v>2.07E-2</v>
      </c>
      <c r="V151" s="17">
        <f>[1]StylePortfolios!U135/100-$N151</f>
        <v>5.5599999999999997E-2</v>
      </c>
      <c r="W151" s="17">
        <f>[1]StylePortfolios!V135/100-$N151</f>
        <v>1.49E-2</v>
      </c>
      <c r="X151" s="17">
        <f>[1]StylePortfolios!W135/100-$N151</f>
        <v>4.2899999999999994E-2</v>
      </c>
      <c r="Y151" s="18">
        <f t="shared" si="34"/>
        <v>-1.111359608909095E-2</v>
      </c>
      <c r="Z151" s="18">
        <f t="shared" si="26"/>
        <v>1.2351201803145767E-4</v>
      </c>
      <c r="AA151" s="19">
        <f t="shared" si="27"/>
        <v>1.4128250303298121E-5</v>
      </c>
      <c r="AC151" s="12"/>
      <c r="AD151" s="12"/>
      <c r="AE151" s="12"/>
    </row>
    <row r="152" spans="1:31">
      <c r="A152">
        <v>200602</v>
      </c>
      <c r="B152" s="15">
        <v>-1.3772107857349947E-2</v>
      </c>
      <c r="C152" s="15">
        <v>-6.4516129032257119E-3</v>
      </c>
      <c r="D152" s="15">
        <v>-2.7785902310617172E-2</v>
      </c>
      <c r="E152" s="15">
        <v>2.6824034334764768E-3</v>
      </c>
      <c r="F152">
        <v>200602</v>
      </c>
      <c r="G152">
        <v>-0.3</v>
      </c>
      <c r="H152">
        <v>-0.31</v>
      </c>
      <c r="I152">
        <v>-0.85</v>
      </c>
      <c r="J152">
        <v>0.34</v>
      </c>
      <c r="K152" s="15">
        <f t="shared" si="33"/>
        <v>-3.0000000000000001E-3</v>
      </c>
      <c r="L152" s="15">
        <f t="shared" si="33"/>
        <v>-3.0999999999999999E-3</v>
      </c>
      <c r="M152" s="15">
        <f t="shared" si="33"/>
        <v>-8.5000000000000006E-3</v>
      </c>
      <c r="N152" s="15">
        <f t="shared" si="28"/>
        <v>3.4000000000000002E-3</v>
      </c>
      <c r="O152" s="16">
        <f t="shared" si="29"/>
        <v>-1.7172107857349947E-2</v>
      </c>
      <c r="P152" s="16">
        <f t="shared" si="30"/>
        <v>-9.8516129032257121E-3</v>
      </c>
      <c r="Q152" s="16">
        <f t="shared" si="31"/>
        <v>-3.1185902310617172E-2</v>
      </c>
      <c r="R152" s="16">
        <f t="shared" si="32"/>
        <v>-7.1759656652352344E-4</v>
      </c>
      <c r="S152" s="17">
        <f>[1]StylePortfolios!B136/100-$N152</f>
        <v>-2.6000000000000003E-3</v>
      </c>
      <c r="T152" s="17">
        <f>[1]StylePortfolios!C136/100-$N152</f>
        <v>-8.4000000000000012E-3</v>
      </c>
      <c r="U152" s="17">
        <f>[1]StylePortfolios!D136/100-$N152</f>
        <v>-2.3E-3</v>
      </c>
      <c r="V152" s="17">
        <f>[1]StylePortfolios!U136/100-$N152</f>
        <v>-3.6499999999999998E-2</v>
      </c>
      <c r="W152" s="17">
        <f>[1]StylePortfolios!V136/100-$N152</f>
        <v>-7.000000000000001E-4</v>
      </c>
      <c r="X152" s="17">
        <f>[1]StylePortfolios!W136/100-$N152</f>
        <v>-7.000000000000001E-4</v>
      </c>
      <c r="Y152" s="18">
        <f t="shared" si="34"/>
        <v>-7.9456323771979059E-3</v>
      </c>
      <c r="Z152" s="18">
        <f t="shared" si="26"/>
        <v>6.3133073873575639E-5</v>
      </c>
      <c r="AA152" s="19">
        <f t="shared" si="27"/>
        <v>4.6253194035366768E-4</v>
      </c>
      <c r="AC152" s="12"/>
      <c r="AD152" s="12"/>
      <c r="AE152" s="12"/>
    </row>
    <row r="153" spans="1:31">
      <c r="A153">
        <v>200603</v>
      </c>
      <c r="B153" s="15">
        <v>1.6316331030427733E-2</v>
      </c>
      <c r="C153" s="15">
        <v>1.5753246753246852E-2</v>
      </c>
      <c r="D153" s="15">
        <v>2.0552147239263796E-2</v>
      </c>
      <c r="E153" s="15">
        <v>2.1936864633493869E-2</v>
      </c>
      <c r="F153">
        <v>200603</v>
      </c>
      <c r="G153">
        <v>1.46</v>
      </c>
      <c r="H153">
        <v>3.56</v>
      </c>
      <c r="I153">
        <v>-0.11</v>
      </c>
      <c r="J153">
        <v>0.37</v>
      </c>
      <c r="K153" s="15">
        <f t="shared" si="33"/>
        <v>1.46E-2</v>
      </c>
      <c r="L153" s="15">
        <f t="shared" si="33"/>
        <v>3.56E-2</v>
      </c>
      <c r="M153" s="15">
        <f t="shared" si="33"/>
        <v>-1.1000000000000001E-3</v>
      </c>
      <c r="N153" s="15">
        <f t="shared" si="28"/>
        <v>3.7000000000000002E-3</v>
      </c>
      <c r="O153" s="16">
        <f t="shared" si="29"/>
        <v>1.2616331030427733E-2</v>
      </c>
      <c r="P153" s="16">
        <f t="shared" si="30"/>
        <v>1.2053246753246852E-2</v>
      </c>
      <c r="Q153" s="16">
        <f t="shared" si="31"/>
        <v>1.6852147239263794E-2</v>
      </c>
      <c r="R153" s="16">
        <f t="shared" si="32"/>
        <v>1.8236864633493867E-2</v>
      </c>
      <c r="S153" s="17">
        <f>[1]StylePortfolios!B137/100-$N153</f>
        <v>4.5999999999999992E-2</v>
      </c>
      <c r="T153" s="17">
        <f>[1]StylePortfolios!C137/100-$N153</f>
        <v>3.1799999999999995E-2</v>
      </c>
      <c r="U153" s="17">
        <f>[1]StylePortfolios!D137/100-$N153</f>
        <v>9.9000000000000008E-3</v>
      </c>
      <c r="V153" s="17">
        <f>[1]StylePortfolios!U137/100-$N153</f>
        <v>3.3500000000000002E-2</v>
      </c>
      <c r="W153" s="17">
        <f>[1]StylePortfolios!V137/100-$N153</f>
        <v>1.4400000000000001E-2</v>
      </c>
      <c r="X153" s="17">
        <f>[1]StylePortfolios!W137/100-$N153</f>
        <v>1.6199999999999999E-2</v>
      </c>
      <c r="Y153" s="18">
        <f t="shared" si="34"/>
        <v>-7.1987553511102826E-3</v>
      </c>
      <c r="Z153" s="18">
        <f t="shared" si="26"/>
        <v>5.1822078605138931E-5</v>
      </c>
      <c r="AA153" s="19">
        <f t="shared" si="27"/>
        <v>6.8589588259358709E-5</v>
      </c>
      <c r="AC153" s="12"/>
      <c r="AD153" s="12"/>
      <c r="AE153" s="12"/>
    </row>
    <row r="154" spans="1:31">
      <c r="A154">
        <v>200604</v>
      </c>
      <c r="B154" s="15">
        <v>-1.9091698004049862E-2</v>
      </c>
      <c r="C154" s="15">
        <v>1.6677357280307836E-2</v>
      </c>
      <c r="D154" s="15">
        <v>2.4646828975052548E-2</v>
      </c>
      <c r="E154" s="15">
        <v>3.1937172774869182E-2</v>
      </c>
      <c r="F154">
        <v>200604</v>
      </c>
      <c r="G154">
        <v>0.72</v>
      </c>
      <c r="H154">
        <v>-1.24</v>
      </c>
      <c r="I154">
        <v>3.08</v>
      </c>
      <c r="J154">
        <v>0.36</v>
      </c>
      <c r="K154" s="15">
        <f t="shared" si="33"/>
        <v>7.1999999999999998E-3</v>
      </c>
      <c r="L154" s="15">
        <f t="shared" si="33"/>
        <v>-1.24E-2</v>
      </c>
      <c r="M154" s="15">
        <f t="shared" si="33"/>
        <v>3.0800000000000001E-2</v>
      </c>
      <c r="N154" s="15">
        <f t="shared" si="28"/>
        <v>3.5999999999999999E-3</v>
      </c>
      <c r="O154" s="16">
        <f t="shared" si="29"/>
        <v>-2.2691698004049861E-2</v>
      </c>
      <c r="P154" s="16">
        <f t="shared" si="30"/>
        <v>1.3077357280307837E-2</v>
      </c>
      <c r="Q154" s="16">
        <f t="shared" si="31"/>
        <v>2.1046828975052549E-2</v>
      </c>
      <c r="R154" s="16">
        <f t="shared" si="32"/>
        <v>2.8337172774869183E-2</v>
      </c>
      <c r="S154" s="17">
        <f>[1]StylePortfolios!B138/100-$N154</f>
        <v>2.0000000000000009E-3</v>
      </c>
      <c r="T154" s="17">
        <f>[1]StylePortfolios!C138/100-$N154</f>
        <v>5.4000000000000012E-3</v>
      </c>
      <c r="U154" s="17">
        <f>[1]StylePortfolios!D138/100-$N154</f>
        <v>8.0999999999999996E-3</v>
      </c>
      <c r="V154" s="17">
        <f>[1]StylePortfolios!U138/100-$N154</f>
        <v>-2.5999999999999999E-3</v>
      </c>
      <c r="W154" s="17">
        <f>[1]StylePortfolios!V138/100-$N154</f>
        <v>-7.0000000000000001E-3</v>
      </c>
      <c r="X154" s="17">
        <f>[1]StylePortfolios!W138/100-$N154</f>
        <v>1.7800000000000003E-2</v>
      </c>
      <c r="Y154" s="18">
        <f t="shared" si="34"/>
        <v>3.6653969787172665E-3</v>
      </c>
      <c r="Z154" s="18">
        <f t="shared" si="26"/>
        <v>1.3435135011589666E-5</v>
      </c>
      <c r="AA154" s="19">
        <f t="shared" si="27"/>
        <v>7.3041256218780786E-4</v>
      </c>
      <c r="AC154" s="12"/>
      <c r="AD154" s="12"/>
      <c r="AE154" s="12"/>
    </row>
    <row r="155" spans="1:31">
      <c r="A155">
        <v>200605</v>
      </c>
      <c r="B155" s="15">
        <v>-4.4087289884989556E-2</v>
      </c>
      <c r="C155" s="15">
        <v>-3.2807570977917977E-2</v>
      </c>
      <c r="D155" s="15">
        <v>-3.9014373716632633E-2</v>
      </c>
      <c r="E155" s="15">
        <v>-2.0294266869609445E-2</v>
      </c>
      <c r="F155">
        <v>200605</v>
      </c>
      <c r="G155">
        <v>-3.57</v>
      </c>
      <c r="H155">
        <v>-3.04</v>
      </c>
      <c r="I155">
        <v>2.77</v>
      </c>
      <c r="J155">
        <v>0.43</v>
      </c>
      <c r="K155" s="15">
        <f t="shared" si="33"/>
        <v>-3.5699999999999996E-2</v>
      </c>
      <c r="L155" s="15">
        <f t="shared" si="33"/>
        <v>-3.04E-2</v>
      </c>
      <c r="M155" s="15">
        <f t="shared" si="33"/>
        <v>2.7699999999999999E-2</v>
      </c>
      <c r="N155" s="15">
        <f t="shared" si="28"/>
        <v>4.3E-3</v>
      </c>
      <c r="O155" s="16">
        <f t="shared" si="29"/>
        <v>-4.8387289884989554E-2</v>
      </c>
      <c r="P155" s="16">
        <f t="shared" si="30"/>
        <v>-3.7107570977917975E-2</v>
      </c>
      <c r="Q155" s="16">
        <f t="shared" si="31"/>
        <v>-4.3314373716632631E-2</v>
      </c>
      <c r="R155" s="16">
        <f t="shared" si="32"/>
        <v>-2.4594266869609444E-2</v>
      </c>
      <c r="S155" s="17">
        <f>[1]StylePortfolios!B139/100-$N155</f>
        <v>-5.8999999999999997E-2</v>
      </c>
      <c r="T155" s="17">
        <f>[1]StylePortfolios!C139/100-$N155</f>
        <v>-5.0299999999999997E-2</v>
      </c>
      <c r="U155" s="17">
        <f>[1]StylePortfolios!D139/100-$N155</f>
        <v>-2.9900000000000003E-2</v>
      </c>
      <c r="V155" s="17">
        <f>[1]StylePortfolios!U139/100-$N155</f>
        <v>-4.2599999999999999E-2</v>
      </c>
      <c r="W155" s="17">
        <f>[1]StylePortfolios!V139/100-$N155</f>
        <v>-3.9300000000000002E-2</v>
      </c>
      <c r="X155" s="17">
        <f>[1]StylePortfolios!W139/100-$N155</f>
        <v>-3.3299999999999996E-2</v>
      </c>
      <c r="Y155" s="18">
        <f t="shared" si="34"/>
        <v>1.1514927086792165E-3</v>
      </c>
      <c r="Z155" s="18">
        <f t="shared" si="26"/>
        <v>1.325935458141399E-6</v>
      </c>
      <c r="AA155" s="19">
        <f t="shared" si="27"/>
        <v>2.7795816346026041E-3</v>
      </c>
      <c r="AC155" s="12"/>
      <c r="AD155" s="12"/>
      <c r="AE155" s="12"/>
    </row>
    <row r="156" spans="1:31">
      <c r="A156">
        <v>200606</v>
      </c>
      <c r="B156" s="15">
        <v>6.0157334567330079E-3</v>
      </c>
      <c r="C156" s="15">
        <v>-5.5968688845401404E-3</v>
      </c>
      <c r="D156" s="15">
        <v>7.7838827838827562E-3</v>
      </c>
      <c r="E156" s="15">
        <v>6.7322630761263991E-3</v>
      </c>
      <c r="F156">
        <v>200606</v>
      </c>
      <c r="G156">
        <v>-0.35</v>
      </c>
      <c r="H156">
        <v>-0.53</v>
      </c>
      <c r="I156">
        <v>1.51</v>
      </c>
      <c r="J156">
        <v>0.4</v>
      </c>
      <c r="K156" s="15">
        <f t="shared" si="33"/>
        <v>-3.4999999999999996E-3</v>
      </c>
      <c r="L156" s="15">
        <f t="shared" si="33"/>
        <v>-5.3E-3</v>
      </c>
      <c r="M156" s="15">
        <f t="shared" si="33"/>
        <v>1.5100000000000001E-2</v>
      </c>
      <c r="N156" s="15">
        <f t="shared" si="28"/>
        <v>4.0000000000000001E-3</v>
      </c>
      <c r="O156" s="16">
        <f t="shared" si="29"/>
        <v>2.0157334567330078E-3</v>
      </c>
      <c r="P156" s="16">
        <f t="shared" si="30"/>
        <v>-9.5968688845401405E-3</v>
      </c>
      <c r="Q156" s="16">
        <f t="shared" si="31"/>
        <v>3.7838827838827561E-3</v>
      </c>
      <c r="R156" s="16">
        <f t="shared" si="32"/>
        <v>2.732263076126399E-3</v>
      </c>
      <c r="S156" s="17">
        <f>[1]StylePortfolios!B140/100-$N156</f>
        <v>-9.4000000000000004E-3</v>
      </c>
      <c r="T156" s="17">
        <f>[1]StylePortfolios!C140/100-$N156</f>
        <v>-6.8999999999999999E-3</v>
      </c>
      <c r="U156" s="17">
        <f>[1]StylePortfolios!D140/100-$N156</f>
        <v>-2.3E-3</v>
      </c>
      <c r="V156" s="17">
        <f>[1]StylePortfolios!U140/100-$N156</f>
        <v>2.12E-2</v>
      </c>
      <c r="W156" s="17">
        <f>[1]StylePortfolios!V140/100-$N156</f>
        <v>-7.7999999999999996E-3</v>
      </c>
      <c r="X156" s="17">
        <f>[1]StylePortfolios!W140/100-$N156</f>
        <v>-3.5000000000000001E-3</v>
      </c>
      <c r="Y156" s="18">
        <f t="shared" si="34"/>
        <v>-4.3333284736985327E-3</v>
      </c>
      <c r="Z156" s="18">
        <f t="shared" si="26"/>
        <v>1.8777735660966454E-5</v>
      </c>
      <c r="AA156" s="19">
        <f t="shared" si="27"/>
        <v>5.3764366488941719E-6</v>
      </c>
      <c r="AC156" s="12"/>
      <c r="AD156" s="12"/>
      <c r="AE156" s="12"/>
    </row>
    <row r="157" spans="1:31">
      <c r="A157">
        <v>200607</v>
      </c>
      <c r="B157" s="15">
        <v>-4.5691505673106203E-2</v>
      </c>
      <c r="C157" s="15">
        <v>6.5832784726782556E-4</v>
      </c>
      <c r="D157" s="15">
        <v>-1.3933060729971247E-2</v>
      </c>
      <c r="E157" s="15">
        <v>1.5432098765431945E-2</v>
      </c>
      <c r="F157">
        <v>200607</v>
      </c>
      <c r="G157">
        <v>-0.78</v>
      </c>
      <c r="H157">
        <v>-3.99</v>
      </c>
      <c r="I157">
        <v>3.27</v>
      </c>
      <c r="J157">
        <v>0.4</v>
      </c>
      <c r="K157" s="15">
        <f t="shared" si="33"/>
        <v>-7.8000000000000005E-3</v>
      </c>
      <c r="L157" s="15">
        <f t="shared" si="33"/>
        <v>-3.9900000000000005E-2</v>
      </c>
      <c r="M157" s="15">
        <f t="shared" si="33"/>
        <v>3.27E-2</v>
      </c>
      <c r="N157" s="15">
        <f t="shared" si="28"/>
        <v>4.0000000000000001E-3</v>
      </c>
      <c r="O157" s="16">
        <f t="shared" si="29"/>
        <v>-4.9691505673106207E-2</v>
      </c>
      <c r="P157" s="16">
        <f t="shared" si="30"/>
        <v>-3.3416721527321745E-3</v>
      </c>
      <c r="Q157" s="16">
        <f t="shared" si="31"/>
        <v>-1.7933060729971247E-2</v>
      </c>
      <c r="R157" s="16">
        <f t="shared" si="32"/>
        <v>1.1432098765431945E-2</v>
      </c>
      <c r="S157" s="17">
        <f>[1]StylePortfolios!B141/100-$N157</f>
        <v>-4.1499999999999995E-2</v>
      </c>
      <c r="T157" s="17">
        <f>[1]StylePortfolios!C141/100-$N157</f>
        <v>-4.36E-2</v>
      </c>
      <c r="U157" s="17">
        <f>[1]StylePortfolios!D141/100-$N157</f>
        <v>-4.0000000000000018E-4</v>
      </c>
      <c r="V157" s="17">
        <f>[1]StylePortfolios!U141/100-$N157</f>
        <v>-4.9000000000000002E-2</v>
      </c>
      <c r="W157" s="17">
        <f>[1]StylePortfolios!V141/100-$N157</f>
        <v>-1.9900000000000001E-2</v>
      </c>
      <c r="X157" s="17">
        <f>[1]StylePortfolios!W141/100-$N157</f>
        <v>4.8000000000000004E-3</v>
      </c>
      <c r="Y157" s="18">
        <f t="shared" si="34"/>
        <v>6.7248677674536655E-3</v>
      </c>
      <c r="Z157" s="18">
        <f t="shared" si="26"/>
        <v>4.522384648973725E-5</v>
      </c>
      <c r="AA157" s="19">
        <f t="shared" si="27"/>
        <v>2.9188036590052941E-3</v>
      </c>
      <c r="AC157" s="12"/>
      <c r="AD157" s="12"/>
      <c r="AE157" s="12"/>
    </row>
    <row r="158" spans="1:31">
      <c r="A158">
        <v>200608</v>
      </c>
      <c r="B158" s="15">
        <v>3.9845758354755789E-2</v>
      </c>
      <c r="C158" s="15">
        <v>1.2500000000000178E-2</v>
      </c>
      <c r="D158" s="15">
        <v>1.1211795423130111E-2</v>
      </c>
      <c r="E158" s="15">
        <v>2.7862208713272496E-2</v>
      </c>
      <c r="F158">
        <v>200608</v>
      </c>
      <c r="G158">
        <v>2.0299999999999998</v>
      </c>
      <c r="H158">
        <v>0.83</v>
      </c>
      <c r="I158">
        <v>-1.75</v>
      </c>
      <c r="J158">
        <v>0.42</v>
      </c>
      <c r="K158" s="15">
        <f t="shared" si="33"/>
        <v>2.0299999999999999E-2</v>
      </c>
      <c r="L158" s="15">
        <f t="shared" si="33"/>
        <v>8.3000000000000001E-3</v>
      </c>
      <c r="M158" s="15">
        <f t="shared" si="33"/>
        <v>-1.7500000000000002E-2</v>
      </c>
      <c r="N158" s="15">
        <f t="shared" si="28"/>
        <v>4.1999999999999997E-3</v>
      </c>
      <c r="O158" s="16">
        <f t="shared" si="29"/>
        <v>3.5645758354755787E-2</v>
      </c>
      <c r="P158" s="16">
        <f t="shared" si="30"/>
        <v>8.3000000000001788E-3</v>
      </c>
      <c r="Q158" s="16">
        <f t="shared" si="31"/>
        <v>7.0117954231301112E-3</v>
      </c>
      <c r="R158" s="16">
        <f t="shared" si="32"/>
        <v>2.3662208713272497E-2</v>
      </c>
      <c r="S158" s="17">
        <f>[1]StylePortfolios!B142/100-$N158</f>
        <v>2.6600000000000002E-2</v>
      </c>
      <c r="T158" s="17">
        <f>[1]StylePortfolios!C142/100-$N158</f>
        <v>1.67E-2</v>
      </c>
      <c r="U158" s="17">
        <f>[1]StylePortfolios!D142/100-$N158</f>
        <v>1.9599999999999999E-2</v>
      </c>
      <c r="V158" s="17">
        <f>[1]StylePortfolios!U142/100-$N158</f>
        <v>1.2900000000000002E-2</v>
      </c>
      <c r="W158" s="17">
        <f>[1]StylePortfolios!V142/100-$N158</f>
        <v>3.0300000000000004E-2</v>
      </c>
      <c r="X158" s="17">
        <f>[1]StylePortfolios!W142/100-$N158</f>
        <v>1.3400000000000002E-2</v>
      </c>
      <c r="Y158" s="18">
        <f t="shared" si="34"/>
        <v>-1.0158563424961055E-2</v>
      </c>
      <c r="Z158" s="18">
        <f t="shared" si="26"/>
        <v>1.0319641085895648E-4</v>
      </c>
      <c r="AA158" s="19">
        <f t="shared" si="27"/>
        <v>9.8039816267120631E-4</v>
      </c>
      <c r="AC158" s="12"/>
      <c r="AD158" s="12"/>
      <c r="AE158" s="12"/>
    </row>
    <row r="159" spans="1:31">
      <c r="A159">
        <v>200609</v>
      </c>
      <c r="B159" s="15">
        <v>2.3640296662546412E-2</v>
      </c>
      <c r="C159" s="15">
        <v>1.0643274853801232E-2</v>
      </c>
      <c r="D159" s="15">
        <v>1.0783718104495632E-2</v>
      </c>
      <c r="E159" s="15">
        <v>1.675702316412031E-2</v>
      </c>
      <c r="F159">
        <v>200609</v>
      </c>
      <c r="G159">
        <v>1.84</v>
      </c>
      <c r="H159">
        <v>-1.24</v>
      </c>
      <c r="I159">
        <v>-0.42</v>
      </c>
      <c r="J159">
        <v>0.41</v>
      </c>
      <c r="K159" s="15">
        <f t="shared" si="33"/>
        <v>1.84E-2</v>
      </c>
      <c r="L159" s="15">
        <f t="shared" si="33"/>
        <v>-1.24E-2</v>
      </c>
      <c r="M159" s="15">
        <f t="shared" si="33"/>
        <v>-4.1999999999999997E-3</v>
      </c>
      <c r="N159" s="15">
        <f t="shared" si="28"/>
        <v>4.0999999999999995E-3</v>
      </c>
      <c r="O159" s="16">
        <f t="shared" si="29"/>
        <v>1.9540296662546412E-2</v>
      </c>
      <c r="P159" s="16">
        <f t="shared" si="30"/>
        <v>6.5432748538012328E-3</v>
      </c>
      <c r="Q159" s="16">
        <f t="shared" si="31"/>
        <v>6.6837181044956326E-3</v>
      </c>
      <c r="R159" s="16">
        <f t="shared" si="32"/>
        <v>1.2657023164120311E-2</v>
      </c>
      <c r="S159" s="17">
        <f>[1]StylePortfolios!B143/100-$N159</f>
        <v>4.7000000000000011E-3</v>
      </c>
      <c r="T159" s="17">
        <f>[1]StylePortfolios!C143/100-$N159</f>
        <v>9.0000000000000011E-3</v>
      </c>
      <c r="U159" s="17">
        <f>[1]StylePortfolios!D143/100-$N159</f>
        <v>2.0900000000000002E-2</v>
      </c>
      <c r="V159" s="17">
        <f>[1]StylePortfolios!U143/100-$N159</f>
        <v>2.1599999999999998E-2</v>
      </c>
      <c r="W159" s="17">
        <f>[1]StylePortfolios!V143/100-$N159</f>
        <v>2.1500000000000002E-2</v>
      </c>
      <c r="X159" s="17">
        <f>[1]StylePortfolios!W143/100-$N159</f>
        <v>1.6900000000000002E-2</v>
      </c>
      <c r="Y159" s="18">
        <f t="shared" si="34"/>
        <v>-9.8097922566840155E-3</v>
      </c>
      <c r="Z159" s="18">
        <f t="shared" si="26"/>
        <v>9.6232024119297674E-5</v>
      </c>
      <c r="AA159" s="19">
        <f t="shared" si="27"/>
        <v>2.3121783672400709E-4</v>
      </c>
      <c r="AC159" s="12"/>
      <c r="AD159" s="12"/>
      <c r="AE159" s="12"/>
    </row>
    <row r="160" spans="1:31">
      <c r="A160">
        <v>200610</v>
      </c>
      <c r="B160" s="15">
        <v>5.2981132075471837E-2</v>
      </c>
      <c r="C160" s="15">
        <v>2.4516129032258194E-2</v>
      </c>
      <c r="D160" s="15">
        <v>3.6213373403455984E-2</v>
      </c>
      <c r="E160" s="15">
        <v>2.6660203587009157E-2</v>
      </c>
      <c r="F160">
        <v>200610</v>
      </c>
      <c r="G160">
        <v>3.23</v>
      </c>
      <c r="H160">
        <v>1.64</v>
      </c>
      <c r="I160">
        <v>0.48</v>
      </c>
      <c r="J160">
        <v>0.41</v>
      </c>
      <c r="K160" s="15">
        <f t="shared" si="33"/>
        <v>3.2300000000000002E-2</v>
      </c>
      <c r="L160" s="15">
        <f t="shared" si="33"/>
        <v>1.6399999999999998E-2</v>
      </c>
      <c r="M160" s="15">
        <f t="shared" si="33"/>
        <v>4.7999999999999996E-3</v>
      </c>
      <c r="N160" s="15">
        <f t="shared" si="28"/>
        <v>4.0999999999999995E-3</v>
      </c>
      <c r="O160" s="16">
        <f t="shared" si="29"/>
        <v>4.8881132075471838E-2</v>
      </c>
      <c r="P160" s="16">
        <f t="shared" si="30"/>
        <v>2.0416129032258194E-2</v>
      </c>
      <c r="Q160" s="16">
        <f t="shared" si="31"/>
        <v>3.2113373403455985E-2</v>
      </c>
      <c r="R160" s="16">
        <f t="shared" si="32"/>
        <v>2.2560203587009157E-2</v>
      </c>
      <c r="S160" s="17">
        <f>[1]StylePortfolios!B144/100-$N160</f>
        <v>5.4500000000000007E-2</v>
      </c>
      <c r="T160" s="17">
        <f>[1]StylePortfolios!C144/100-$N160</f>
        <v>4.0800000000000003E-2</v>
      </c>
      <c r="U160" s="17">
        <f>[1]StylePortfolios!D144/100-$N160</f>
        <v>2.93E-2</v>
      </c>
      <c r="V160" s="17">
        <f>[1]StylePortfolios!U144/100-$N160</f>
        <v>7.7200000000000019E-2</v>
      </c>
      <c r="W160" s="17">
        <f>[1]StylePortfolios!V144/100-$N160</f>
        <v>2.9400000000000003E-2</v>
      </c>
      <c r="X160" s="17">
        <f>[1]StylePortfolios!W144/100-$N160</f>
        <v>2.86E-2</v>
      </c>
      <c r="Y160" s="18">
        <f t="shared" si="34"/>
        <v>-1.12051831630317E-2</v>
      </c>
      <c r="Z160" s="18">
        <f t="shared" si="26"/>
        <v>1.255561297170891E-4</v>
      </c>
      <c r="AA160" s="19">
        <f t="shared" si="27"/>
        <v>1.984407071423474E-3</v>
      </c>
      <c r="AC160" s="12"/>
      <c r="AD160" s="12"/>
      <c r="AE160" s="12"/>
    </row>
    <row r="161" spans="1:31">
      <c r="A161">
        <v>200611</v>
      </c>
      <c r="B161" s="15">
        <v>2.9529816513761187E-2</v>
      </c>
      <c r="C161" s="15">
        <v>2.0780856423173732E-2</v>
      </c>
      <c r="D161" s="15">
        <v>2.6537122969837679E-2</v>
      </c>
      <c r="E161" s="15">
        <v>2.455146364494798E-2</v>
      </c>
      <c r="F161">
        <v>200611</v>
      </c>
      <c r="G161">
        <v>1.71</v>
      </c>
      <c r="H161">
        <v>0.77</v>
      </c>
      <c r="I161">
        <v>0.48</v>
      </c>
      <c r="J161">
        <v>0.42</v>
      </c>
      <c r="K161" s="15">
        <f t="shared" si="33"/>
        <v>1.7100000000000001E-2</v>
      </c>
      <c r="L161" s="15">
        <f t="shared" si="33"/>
        <v>7.7000000000000002E-3</v>
      </c>
      <c r="M161" s="15">
        <f t="shared" si="33"/>
        <v>4.7999999999999996E-3</v>
      </c>
      <c r="N161" s="15">
        <f t="shared" si="28"/>
        <v>4.1999999999999997E-3</v>
      </c>
      <c r="O161" s="16">
        <f t="shared" si="29"/>
        <v>2.5329816513761188E-2</v>
      </c>
      <c r="P161" s="16">
        <f t="shared" si="30"/>
        <v>1.6580856423173734E-2</v>
      </c>
      <c r="Q161" s="16">
        <f t="shared" si="31"/>
        <v>2.233712296983768E-2</v>
      </c>
      <c r="R161" s="16">
        <f t="shared" si="32"/>
        <v>2.0351463644947981E-2</v>
      </c>
      <c r="S161" s="17">
        <f>[1]StylePortfolios!B145/100-$N161</f>
        <v>2.0700000000000003E-2</v>
      </c>
      <c r="T161" s="17">
        <f>[1]StylePortfolios!C145/100-$N161</f>
        <v>3.3099999999999997E-2</v>
      </c>
      <c r="U161" s="17">
        <f>[1]StylePortfolios!D145/100-$N161</f>
        <v>1.4999999999999999E-2</v>
      </c>
      <c r="V161" s="17">
        <f>[1]StylePortfolios!U145/100-$N161</f>
        <v>2.6000000000000002E-2</v>
      </c>
      <c r="W161" s="17">
        <f>[1]StylePortfolios!V145/100-$N161</f>
        <v>1.1200000000000002E-2</v>
      </c>
      <c r="X161" s="17">
        <f>[1]StylePortfolios!W145/100-$N161</f>
        <v>2.3300000000000001E-2</v>
      </c>
      <c r="Y161" s="18">
        <f t="shared" si="34"/>
        <v>-5.1544713709678648E-3</v>
      </c>
      <c r="Z161" s="18">
        <f t="shared" si="26"/>
        <v>2.6568575114127339E-5</v>
      </c>
      <c r="AA161" s="19">
        <f t="shared" si="27"/>
        <v>4.4080550341351894E-4</v>
      </c>
      <c r="AC161" s="12"/>
      <c r="AD161" s="12"/>
      <c r="AE161" s="12"/>
    </row>
    <row r="162" spans="1:31">
      <c r="A162">
        <v>200612</v>
      </c>
      <c r="B162" s="15">
        <v>1.2531328320802171E-2</v>
      </c>
      <c r="C162" s="15">
        <v>6.983343615051929E-3</v>
      </c>
      <c r="D162" s="15">
        <v>1.4126289023908001E-4</v>
      </c>
      <c r="E162" s="15">
        <v>1.8082949308756646E-2</v>
      </c>
      <c r="F162">
        <v>200612</v>
      </c>
      <c r="G162">
        <v>0.87</v>
      </c>
      <c r="H162">
        <v>-0.89</v>
      </c>
      <c r="I162">
        <v>2.5099999999999998</v>
      </c>
      <c r="J162">
        <v>0.4</v>
      </c>
      <c r="K162" s="15">
        <f t="shared" si="33"/>
        <v>8.6999999999999994E-3</v>
      </c>
      <c r="L162" s="15">
        <f t="shared" si="33"/>
        <v>-8.8999999999999999E-3</v>
      </c>
      <c r="M162" s="15">
        <f t="shared" si="33"/>
        <v>2.5099999999999997E-2</v>
      </c>
      <c r="N162" s="15">
        <f t="shared" si="28"/>
        <v>4.0000000000000001E-3</v>
      </c>
      <c r="O162" s="16">
        <f t="shared" si="29"/>
        <v>8.5313283208021708E-3</v>
      </c>
      <c r="P162" s="16">
        <f t="shared" si="30"/>
        <v>2.9833436150519289E-3</v>
      </c>
      <c r="Q162" s="16">
        <f t="shared" si="31"/>
        <v>-3.8587371097609201E-3</v>
      </c>
      <c r="R162" s="16">
        <f t="shared" si="32"/>
        <v>1.4082949308756646E-2</v>
      </c>
      <c r="S162" s="17">
        <f>[1]StylePortfolios!B146/100-$N162</f>
        <v>7.6999999999999985E-3</v>
      </c>
      <c r="T162" s="17">
        <f>[1]StylePortfolios!C146/100-$N162</f>
        <v>0</v>
      </c>
      <c r="U162" s="17">
        <f>[1]StylePortfolios!D146/100-$N162</f>
        <v>9.5000000000000015E-3</v>
      </c>
      <c r="V162" s="17">
        <f>[1]StylePortfolios!U146/100-$N162</f>
        <v>3.6099999999999993E-2</v>
      </c>
      <c r="W162" s="17">
        <f>[1]StylePortfolios!V146/100-$N162</f>
        <v>-5.0000000000000044E-4</v>
      </c>
      <c r="X162" s="17">
        <f>[1]StylePortfolios!W146/100-$N162</f>
        <v>1.3299999999999999E-2</v>
      </c>
      <c r="Y162" s="18">
        <f t="shared" si="34"/>
        <v>-4.8396506432316876E-3</v>
      </c>
      <c r="Z162" s="18">
        <f t="shared" si="26"/>
        <v>2.3422218348532889E-5</v>
      </c>
      <c r="AA162" s="19">
        <f t="shared" si="27"/>
        <v>1.7613805303655292E-5</v>
      </c>
      <c r="AC162" s="12"/>
      <c r="AD162" s="12"/>
      <c r="AE162" s="12"/>
    </row>
    <row r="163" spans="1:31">
      <c r="A163">
        <v>200701</v>
      </c>
      <c r="B163" s="15">
        <v>8.66336633663356E-3</v>
      </c>
      <c r="C163" s="15">
        <v>1.0876519513755678E-2</v>
      </c>
      <c r="D163" s="15">
        <v>2.1779141104294464E-2</v>
      </c>
      <c r="E163" s="15">
        <v>2.0040080160320661E-2</v>
      </c>
      <c r="F163">
        <v>200701</v>
      </c>
      <c r="G163">
        <v>1.41</v>
      </c>
      <c r="H163">
        <v>0.09</v>
      </c>
      <c r="I163">
        <v>-0.02</v>
      </c>
      <c r="J163">
        <v>0.44</v>
      </c>
      <c r="K163" s="15">
        <f t="shared" si="33"/>
        <v>1.41E-2</v>
      </c>
      <c r="L163" s="15">
        <f t="shared" si="33"/>
        <v>8.9999999999999998E-4</v>
      </c>
      <c r="M163" s="15">
        <f t="shared" si="33"/>
        <v>-2.0000000000000001E-4</v>
      </c>
      <c r="N163" s="15">
        <f t="shared" si="28"/>
        <v>4.4000000000000003E-3</v>
      </c>
      <c r="O163" s="16">
        <f t="shared" si="29"/>
        <v>4.2633663366335598E-3</v>
      </c>
      <c r="P163" s="16">
        <f t="shared" si="30"/>
        <v>6.4765195137556778E-3</v>
      </c>
      <c r="Q163" s="16">
        <f t="shared" si="31"/>
        <v>1.7379141104294463E-2</v>
      </c>
      <c r="R163" s="16">
        <f t="shared" si="32"/>
        <v>1.564008016032066E-2</v>
      </c>
      <c r="S163" s="17">
        <f>[1]StylePortfolios!B147/100-$N163</f>
        <v>1.04E-2</v>
      </c>
      <c r="T163" s="17">
        <f>[1]StylePortfolios!C147/100-$N163</f>
        <v>2.4399999999999998E-2</v>
      </c>
      <c r="U163" s="17">
        <f>[1]StylePortfolios!D147/100-$N163</f>
        <v>1.26E-2</v>
      </c>
      <c r="V163" s="17">
        <f>[1]StylePortfolios!U147/100-$N163</f>
        <v>5.2500000000000005E-2</v>
      </c>
      <c r="W163" s="17">
        <f>[1]StylePortfolios!V147/100-$N163</f>
        <v>1.83E-2</v>
      </c>
      <c r="X163" s="17">
        <f>[1]StylePortfolios!W147/100-$N163</f>
        <v>6.8000000000000014E-3</v>
      </c>
      <c r="Y163" s="18">
        <f t="shared" si="34"/>
        <v>-5.8013062407306333E-3</v>
      </c>
      <c r="Z163" s="18">
        <f t="shared" si="26"/>
        <v>3.3655154098740193E-5</v>
      </c>
      <c r="AA163" s="19">
        <f t="shared" si="27"/>
        <v>5.0525880215404416E-9</v>
      </c>
      <c r="AC163" s="12"/>
      <c r="AD163" s="12"/>
      <c r="AE163" s="12"/>
    </row>
    <row r="164" spans="1:31">
      <c r="A164">
        <v>200702</v>
      </c>
      <c r="B164" s="15">
        <v>-1.458759372869789E-2</v>
      </c>
      <c r="C164" s="15">
        <v>-1.898734177215311E-3</v>
      </c>
      <c r="D164" s="15">
        <v>-2.0714500150105231E-2</v>
      </c>
      <c r="E164" s="15">
        <v>-1.1296660117878332E-2</v>
      </c>
      <c r="F164">
        <v>200702</v>
      </c>
      <c r="G164">
        <v>-1.95</v>
      </c>
      <c r="H164">
        <v>1.38</v>
      </c>
      <c r="I164">
        <v>0.24</v>
      </c>
      <c r="J164">
        <v>0.38</v>
      </c>
      <c r="K164" s="15">
        <f t="shared" si="33"/>
        <v>-1.95E-2</v>
      </c>
      <c r="L164" s="15">
        <f t="shared" si="33"/>
        <v>1.38E-2</v>
      </c>
      <c r="M164" s="15">
        <f t="shared" si="33"/>
        <v>2.3999999999999998E-3</v>
      </c>
      <c r="N164" s="15">
        <f t="shared" si="28"/>
        <v>3.8E-3</v>
      </c>
      <c r="O164" s="16">
        <f t="shared" si="29"/>
        <v>-1.8387593728697891E-2</v>
      </c>
      <c r="P164" s="16">
        <f t="shared" si="30"/>
        <v>-5.6987341772153106E-3</v>
      </c>
      <c r="Q164" s="16">
        <f t="shared" si="31"/>
        <v>-2.4514500150105232E-2</v>
      </c>
      <c r="R164" s="16">
        <f t="shared" si="32"/>
        <v>-1.5096660117878332E-2</v>
      </c>
      <c r="S164" s="17">
        <f>[1]StylePortfolios!B148/100-$N164</f>
        <v>-9.1999999999999998E-3</v>
      </c>
      <c r="T164" s="17">
        <f>[1]StylePortfolios!C148/100-$N164</f>
        <v>-1.0999999999999998E-3</v>
      </c>
      <c r="U164" s="17">
        <f>[1]StylePortfolios!D148/100-$N164</f>
        <v>-2.3400000000000001E-2</v>
      </c>
      <c r="V164" s="17">
        <f>[1]StylePortfolios!U148/100-$N164</f>
        <v>-1.5599999999999999E-2</v>
      </c>
      <c r="W164" s="17">
        <f>[1]StylePortfolios!V148/100-$N164</f>
        <v>-2.2500000000000003E-2</v>
      </c>
      <c r="X164" s="17">
        <f>[1]StylePortfolios!W148/100-$N164</f>
        <v>-1.84E-2</v>
      </c>
      <c r="Y164" s="18">
        <f t="shared" si="34"/>
        <v>1.0777471493654678E-2</v>
      </c>
      <c r="Z164" s="18">
        <f t="shared" si="26"/>
        <v>1.161538917965392E-4</v>
      </c>
      <c r="AA164" s="19">
        <f t="shared" si="27"/>
        <v>5.1629117557518817E-4</v>
      </c>
      <c r="AC164" s="12"/>
      <c r="AD164" s="12"/>
      <c r="AE164" s="12"/>
    </row>
    <row r="165" spans="1:31">
      <c r="A165">
        <v>200703</v>
      </c>
      <c r="B165" s="15">
        <v>-9.8229109020476768E-3</v>
      </c>
      <c r="C165" s="15">
        <v>1.5852885225110969E-2</v>
      </c>
      <c r="D165" s="15">
        <v>1.3938361468174065E-2</v>
      </c>
      <c r="E165" s="15">
        <v>1.0928961748633892E-2</v>
      </c>
      <c r="F165">
        <v>200703</v>
      </c>
      <c r="G165">
        <v>0.68</v>
      </c>
      <c r="H165">
        <v>-0.26</v>
      </c>
      <c r="I165">
        <v>0.39</v>
      </c>
      <c r="J165">
        <v>0.43</v>
      </c>
      <c r="K165" s="15">
        <f t="shared" si="33"/>
        <v>6.8000000000000005E-3</v>
      </c>
      <c r="L165" s="15">
        <f t="shared" si="33"/>
        <v>-2.5999999999999999E-3</v>
      </c>
      <c r="M165" s="15">
        <f t="shared" si="33"/>
        <v>3.9000000000000003E-3</v>
      </c>
      <c r="N165" s="15">
        <f t="shared" si="28"/>
        <v>4.3E-3</v>
      </c>
      <c r="O165" s="16">
        <f t="shared" si="29"/>
        <v>-1.4122910902047677E-2</v>
      </c>
      <c r="P165" s="16">
        <f t="shared" si="30"/>
        <v>1.1552885225110969E-2</v>
      </c>
      <c r="Q165" s="16">
        <f t="shared" si="31"/>
        <v>9.6383614681740653E-3</v>
      </c>
      <c r="R165" s="16">
        <f t="shared" si="32"/>
        <v>6.6289617486338919E-3</v>
      </c>
      <c r="S165" s="17">
        <f>[1]StylePortfolios!B149/100-$N165</f>
        <v>4.0999999999999995E-3</v>
      </c>
      <c r="T165" s="17">
        <f>[1]StylePortfolios!C149/100-$N165</f>
        <v>1.1300000000000001E-2</v>
      </c>
      <c r="U165" s="17">
        <f>[1]StylePortfolios!D149/100-$N165</f>
        <v>6.9999999999999993E-3</v>
      </c>
      <c r="V165" s="17">
        <f>[1]StylePortfolios!U149/100-$N165</f>
        <v>-4.0000000000000001E-3</v>
      </c>
      <c r="W165" s="17">
        <f>[1]StylePortfolios!V149/100-$N165</f>
        <v>2.3E-3</v>
      </c>
      <c r="X165" s="17">
        <f>[1]StylePortfolios!W149/100-$N165</f>
        <v>9.2000000000000016E-3</v>
      </c>
      <c r="Y165" s="18">
        <f t="shared" si="34"/>
        <v>3.901000952765684E-3</v>
      </c>
      <c r="Z165" s="18">
        <f t="shared" si="26"/>
        <v>1.5217808433478774E-5</v>
      </c>
      <c r="AA165" s="19">
        <f t="shared" si="27"/>
        <v>3.4067409378417792E-4</v>
      </c>
      <c r="AC165" s="12"/>
      <c r="AD165" s="12"/>
      <c r="AE165" s="12"/>
    </row>
    <row r="166" spans="1:31">
      <c r="A166">
        <v>200704</v>
      </c>
      <c r="B166" s="15">
        <v>5.3374318848679714E-2</v>
      </c>
      <c r="C166" s="15">
        <v>2.8932584269663053E-2</v>
      </c>
      <c r="D166" s="15">
        <v>3.4825110737742415E-2</v>
      </c>
      <c r="E166" s="15">
        <v>4.2260442260442233E-2</v>
      </c>
      <c r="F166">
        <v>200704</v>
      </c>
      <c r="G166">
        <v>3.49</v>
      </c>
      <c r="H166">
        <v>-2.09</v>
      </c>
      <c r="I166">
        <v>-0.96</v>
      </c>
      <c r="J166">
        <v>0.44</v>
      </c>
      <c r="K166" s="15">
        <f t="shared" si="33"/>
        <v>3.49E-2</v>
      </c>
      <c r="L166" s="15">
        <f t="shared" si="33"/>
        <v>-2.0899999999999998E-2</v>
      </c>
      <c r="M166" s="15">
        <f t="shared" si="33"/>
        <v>-9.5999999999999992E-3</v>
      </c>
      <c r="N166" s="15">
        <f t="shared" si="28"/>
        <v>4.4000000000000003E-3</v>
      </c>
      <c r="O166" s="16">
        <f t="shared" si="29"/>
        <v>4.8974318848679713E-2</v>
      </c>
      <c r="P166" s="16">
        <f t="shared" si="30"/>
        <v>2.4532584269663052E-2</v>
      </c>
      <c r="Q166" s="16">
        <f t="shared" si="31"/>
        <v>3.0425110737742414E-2</v>
      </c>
      <c r="R166" s="16">
        <f t="shared" si="32"/>
        <v>3.7860442260442231E-2</v>
      </c>
      <c r="S166" s="17">
        <f>[1]StylePortfolios!B150/100-$N166</f>
        <v>1.2399999999999998E-2</v>
      </c>
      <c r="T166" s="17">
        <f>[1]StylePortfolios!C150/100-$N166</f>
        <v>3.1199999999999999E-2</v>
      </c>
      <c r="U166" s="17">
        <f>[1]StylePortfolios!D150/100-$N166</f>
        <v>3.9E-2</v>
      </c>
      <c r="V166" s="17">
        <f>[1]StylePortfolios!U150/100-$N166</f>
        <v>5.4300000000000001E-2</v>
      </c>
      <c r="W166" s="17">
        <f>[1]StylePortfolios!V150/100-$N166</f>
        <v>4.2399999999999993E-2</v>
      </c>
      <c r="X166" s="17">
        <f>[1]StylePortfolios!W150/100-$N166</f>
        <v>3.2099999999999997E-2</v>
      </c>
      <c r="Y166" s="18">
        <f t="shared" si="34"/>
        <v>-9.1097507952958567E-3</v>
      </c>
      <c r="Z166" s="18">
        <f t="shared" si="26"/>
        <v>8.2987559552393498E-5</v>
      </c>
      <c r="AA166" s="19">
        <f t="shared" si="27"/>
        <v>1.9927180787098447E-3</v>
      </c>
      <c r="AC166" s="12"/>
      <c r="AD166" s="12"/>
      <c r="AE166" s="12"/>
    </row>
    <row r="167" spans="1:31">
      <c r="A167">
        <v>200705</v>
      </c>
      <c r="B167" s="15">
        <v>4.1650086218331328E-2</v>
      </c>
      <c r="C167" s="15">
        <v>2.7405602923264327E-2</v>
      </c>
      <c r="D167" s="15">
        <v>4.1033210332103387E-2</v>
      </c>
      <c r="E167" s="15">
        <v>1.6973125884016893E-2</v>
      </c>
      <c r="F167">
        <v>200705</v>
      </c>
      <c r="G167">
        <v>3.24</v>
      </c>
      <c r="H167">
        <v>-0.04</v>
      </c>
      <c r="I167">
        <v>-0.13</v>
      </c>
      <c r="J167">
        <v>0.41</v>
      </c>
      <c r="K167" s="15">
        <f t="shared" si="33"/>
        <v>3.2400000000000005E-2</v>
      </c>
      <c r="L167" s="15">
        <f t="shared" si="33"/>
        <v>-4.0000000000000002E-4</v>
      </c>
      <c r="M167" s="15">
        <f t="shared" si="33"/>
        <v>-1.2999999999999999E-3</v>
      </c>
      <c r="N167" s="15">
        <f t="shared" si="28"/>
        <v>4.0999999999999995E-3</v>
      </c>
      <c r="O167" s="16">
        <f t="shared" si="29"/>
        <v>3.7550086218331329E-2</v>
      </c>
      <c r="P167" s="16">
        <f t="shared" si="30"/>
        <v>2.3305602923264328E-2</v>
      </c>
      <c r="Q167" s="16">
        <f t="shared" si="31"/>
        <v>3.6933210332103387E-2</v>
      </c>
      <c r="R167" s="16">
        <f t="shared" si="32"/>
        <v>1.2873125884016894E-2</v>
      </c>
      <c r="S167" s="17">
        <f>[1]StylePortfolios!B151/100-$N167</f>
        <v>2.6599999999999999E-2</v>
      </c>
      <c r="T167" s="17">
        <f>[1]StylePortfolios!C151/100-$N167</f>
        <v>4.3700000000000003E-2</v>
      </c>
      <c r="U167" s="17">
        <f>[1]StylePortfolios!D151/100-$N167</f>
        <v>3.1E-2</v>
      </c>
      <c r="V167" s="17">
        <f>[1]StylePortfolios!U151/100-$N167</f>
        <v>3.4499999999999996E-2</v>
      </c>
      <c r="W167" s="17">
        <f>[1]StylePortfolios!V151/100-$N167</f>
        <v>2.6599999999999999E-2</v>
      </c>
      <c r="X167" s="17">
        <f>[1]StylePortfolios!W151/100-$N167</f>
        <v>3.6400000000000002E-2</v>
      </c>
      <c r="Y167" s="18">
        <f t="shared" si="34"/>
        <v>-1.1425005693236165E-2</v>
      </c>
      <c r="Z167" s="18">
        <f t="shared" si="26"/>
        <v>1.3053075509047879E-4</v>
      </c>
      <c r="AA167" s="19">
        <f t="shared" si="27"/>
        <v>1.1032786291881611E-3</v>
      </c>
      <c r="AC167" s="12"/>
      <c r="AD167" s="12"/>
      <c r="AE167" s="12"/>
    </row>
    <row r="168" spans="1:31">
      <c r="A168">
        <v>200706</v>
      </c>
      <c r="B168" s="15">
        <v>-2.926015535464177E-2</v>
      </c>
      <c r="C168" s="15">
        <v>-8.2987551867221843E-3</v>
      </c>
      <c r="D168" s="15">
        <v>-2.1267545725224268E-3</v>
      </c>
      <c r="E168" s="15">
        <v>-4.6360686138156026E-3</v>
      </c>
      <c r="F168">
        <v>200706</v>
      </c>
      <c r="G168">
        <v>-1.96</v>
      </c>
      <c r="H168">
        <v>0.76</v>
      </c>
      <c r="I168">
        <v>-1.06</v>
      </c>
      <c r="J168">
        <v>0.4</v>
      </c>
      <c r="K168" s="15">
        <f t="shared" si="33"/>
        <v>-1.9599999999999999E-2</v>
      </c>
      <c r="L168" s="15">
        <f t="shared" si="33"/>
        <v>7.6E-3</v>
      </c>
      <c r="M168" s="15">
        <f t="shared" si="33"/>
        <v>-1.06E-2</v>
      </c>
      <c r="N168" s="15">
        <f t="shared" si="28"/>
        <v>4.0000000000000001E-3</v>
      </c>
      <c r="O168" s="16">
        <f t="shared" si="29"/>
        <v>-3.3260155354641774E-2</v>
      </c>
      <c r="P168" s="16">
        <f t="shared" si="30"/>
        <v>-1.2298755186722184E-2</v>
      </c>
      <c r="Q168" s="16">
        <f t="shared" si="31"/>
        <v>-6.1267545725224269E-3</v>
      </c>
      <c r="R168" s="16">
        <f t="shared" si="32"/>
        <v>-8.6360686138156027E-3</v>
      </c>
      <c r="S168" s="17">
        <f>[1]StylePortfolios!B152/100-$N168</f>
        <v>-9.7000000000000003E-3</v>
      </c>
      <c r="T168" s="17">
        <f>[1]StylePortfolios!C152/100-$N168</f>
        <v>-1.6199999999999999E-2</v>
      </c>
      <c r="U168" s="17">
        <f>[1]StylePortfolios!D152/100-$N168</f>
        <v>-2.0500000000000001E-2</v>
      </c>
      <c r="V168" s="17">
        <f>[1]StylePortfolios!U152/100-$N168</f>
        <v>-4.0000000000000008E-2</v>
      </c>
      <c r="W168" s="17">
        <f>[1]StylePortfolios!V152/100-$N168</f>
        <v>-1.5599999999999999E-2</v>
      </c>
      <c r="X168" s="17">
        <f>[1]StylePortfolios!W152/100-$N168</f>
        <v>-2.2700000000000001E-2</v>
      </c>
      <c r="Y168" s="18">
        <f t="shared" si="34"/>
        <v>7.2268470929970595E-3</v>
      </c>
      <c r="Z168" s="18">
        <f t="shared" si="26"/>
        <v>5.2227318905560047E-5</v>
      </c>
      <c r="AA168" s="19">
        <f t="shared" si="27"/>
        <v>1.4133541935412071E-3</v>
      </c>
      <c r="AC168" s="12"/>
      <c r="AD168" s="12"/>
      <c r="AE168" s="12"/>
    </row>
    <row r="169" spans="1:31">
      <c r="A169">
        <v>200707</v>
      </c>
      <c r="B169" s="15">
        <v>-5.8305537024683107E-2</v>
      </c>
      <c r="C169" s="15">
        <v>-1.9964136282127676E-2</v>
      </c>
      <c r="D169" s="15">
        <v>-8.3830633702755009E-3</v>
      </c>
      <c r="E169" s="15">
        <v>-2.0959478341872284E-2</v>
      </c>
      <c r="F169">
        <v>200707</v>
      </c>
      <c r="G169">
        <v>-3.74</v>
      </c>
      <c r="H169">
        <v>-2.67</v>
      </c>
      <c r="I169">
        <v>-2.99</v>
      </c>
      <c r="J169">
        <v>0.4</v>
      </c>
      <c r="K169" s="15">
        <f t="shared" si="33"/>
        <v>-3.7400000000000003E-2</v>
      </c>
      <c r="L169" s="15">
        <f t="shared" si="33"/>
        <v>-2.6699999999999998E-2</v>
      </c>
      <c r="M169" s="15">
        <f t="shared" si="33"/>
        <v>-2.9900000000000003E-2</v>
      </c>
      <c r="N169" s="15">
        <f t="shared" si="28"/>
        <v>4.0000000000000001E-3</v>
      </c>
      <c r="O169" s="16">
        <f t="shared" si="29"/>
        <v>-6.2305537024683111E-2</v>
      </c>
      <c r="P169" s="16">
        <f t="shared" si="30"/>
        <v>-2.3964136282127676E-2</v>
      </c>
      <c r="Q169" s="16">
        <f t="shared" si="31"/>
        <v>-1.2383063370275501E-2</v>
      </c>
      <c r="R169" s="16">
        <f t="shared" si="32"/>
        <v>-2.4959478341872284E-2</v>
      </c>
      <c r="S169" s="17">
        <f>[1]StylePortfolios!B153/100-$N169</f>
        <v>-7.1199999999999999E-2</v>
      </c>
      <c r="T169" s="17">
        <f>[1]StylePortfolios!C153/100-$N169</f>
        <v>-5.3000000000000005E-2</v>
      </c>
      <c r="U169" s="17">
        <f>[1]StylePortfolios!D153/100-$N169</f>
        <v>-3.27E-2</v>
      </c>
      <c r="V169" s="17">
        <f>[1]StylePortfolios!U153/100-$N169</f>
        <v>-6.3600000000000004E-2</v>
      </c>
      <c r="W169" s="17">
        <f>[1]StylePortfolios!V153/100-$N169</f>
        <v>-2.24E-2</v>
      </c>
      <c r="X169" s="17">
        <f>[1]StylePortfolios!W153/100-$N169</f>
        <v>-4.880000000000001E-2</v>
      </c>
      <c r="Y169" s="18">
        <f t="shared" si="34"/>
        <v>2.0031836641544985E-2</v>
      </c>
      <c r="Z169" s="18">
        <f t="shared" si="26"/>
        <v>4.0127447923354425E-4</v>
      </c>
      <c r="AA169" s="19">
        <f t="shared" si="27"/>
        <v>4.4408875901722237E-3</v>
      </c>
      <c r="AC169" s="12"/>
      <c r="AD169" s="12"/>
      <c r="AE169" s="12"/>
    </row>
    <row r="170" spans="1:31">
      <c r="A170">
        <v>200708</v>
      </c>
      <c r="B170" s="15">
        <v>2.6919807310852306E-3</v>
      </c>
      <c r="C170" s="15">
        <v>3.0637254901961786E-3</v>
      </c>
      <c r="D170" s="15">
        <v>1.8340736495199739E-2</v>
      </c>
      <c r="E170" s="15">
        <v>5.7088487155090295E-3</v>
      </c>
      <c r="F170">
        <v>200708</v>
      </c>
      <c r="G170">
        <v>0.92</v>
      </c>
      <c r="H170">
        <v>-0.14000000000000001</v>
      </c>
      <c r="I170">
        <v>-2.36</v>
      </c>
      <c r="J170">
        <v>0.42</v>
      </c>
      <c r="K170" s="15">
        <f t="shared" si="33"/>
        <v>9.1999999999999998E-3</v>
      </c>
      <c r="L170" s="15">
        <f t="shared" si="33"/>
        <v>-1.4000000000000002E-3</v>
      </c>
      <c r="M170" s="15">
        <f t="shared" si="33"/>
        <v>-2.3599999999999999E-2</v>
      </c>
      <c r="N170" s="15">
        <f t="shared" si="28"/>
        <v>4.1999999999999997E-3</v>
      </c>
      <c r="O170" s="16">
        <f t="shared" si="29"/>
        <v>-1.5080192689147691E-3</v>
      </c>
      <c r="P170" s="16">
        <f t="shared" si="30"/>
        <v>-1.1362745098038212E-3</v>
      </c>
      <c r="Q170" s="16">
        <f t="shared" si="31"/>
        <v>1.414073649519974E-2</v>
      </c>
      <c r="R170" s="16">
        <f t="shared" si="32"/>
        <v>1.5088487155090298E-3</v>
      </c>
      <c r="S170" s="17">
        <f>[1]StylePortfolios!B154/100-$N170</f>
        <v>3.5000000000000005E-3</v>
      </c>
      <c r="T170" s="17">
        <f>[1]StylePortfolios!C154/100-$N170</f>
        <v>-3.3E-3</v>
      </c>
      <c r="U170" s="17">
        <f>[1]StylePortfolios!D154/100-$N170</f>
        <v>1.1200000000000002E-2</v>
      </c>
      <c r="V170" s="17">
        <f>[1]StylePortfolios!U154/100-$N170</f>
        <v>-1.3399999999999999E-2</v>
      </c>
      <c r="W170" s="17">
        <f>[1]StylePortfolios!V154/100-$N170</f>
        <v>1.2199999999999999E-2</v>
      </c>
      <c r="X170" s="17">
        <f>[1]StylePortfolios!W154/100-$N170</f>
        <v>1.8700000000000001E-2</v>
      </c>
      <c r="Y170" s="18">
        <f t="shared" si="34"/>
        <v>-1.444222505238087E-2</v>
      </c>
      <c r="Z170" s="18">
        <f t="shared" si="26"/>
        <v>2.0857786446361762E-4</v>
      </c>
      <c r="AA170" s="19">
        <f t="shared" si="27"/>
        <v>3.4134422568140712E-5</v>
      </c>
      <c r="AC170" s="12"/>
      <c r="AD170" s="12"/>
      <c r="AE170" s="12"/>
    </row>
    <row r="171" spans="1:31">
      <c r="A171">
        <v>200709</v>
      </c>
      <c r="B171" s="15">
        <v>-9.8064151476614403E-2</v>
      </c>
      <c r="C171" s="15">
        <v>-5.6811240073305069E-2</v>
      </c>
      <c r="D171" s="15">
        <v>-1.1256507668495619E-3</v>
      </c>
      <c r="E171" s="15">
        <v>-4.5884578997161696E-2</v>
      </c>
      <c r="F171">
        <v>200709</v>
      </c>
      <c r="G171">
        <v>3.23</v>
      </c>
      <c r="H171">
        <v>-2.46</v>
      </c>
      <c r="I171">
        <v>-2.13</v>
      </c>
      <c r="J171">
        <v>0.32</v>
      </c>
      <c r="K171" s="15">
        <f t="shared" si="33"/>
        <v>3.2300000000000002E-2</v>
      </c>
      <c r="L171" s="15">
        <f t="shared" si="33"/>
        <v>-2.46E-2</v>
      </c>
      <c r="M171" s="15">
        <f t="shared" si="33"/>
        <v>-2.1299999999999999E-2</v>
      </c>
      <c r="N171" s="15">
        <f t="shared" si="28"/>
        <v>3.2000000000000002E-3</v>
      </c>
      <c r="O171" s="16">
        <f t="shared" si="29"/>
        <v>-0.1012641514766144</v>
      </c>
      <c r="P171" s="16">
        <f t="shared" si="30"/>
        <v>-6.0011240073305071E-2</v>
      </c>
      <c r="Q171" s="16">
        <f t="shared" si="31"/>
        <v>-4.3256507668495616E-3</v>
      </c>
      <c r="R171" s="16">
        <f t="shared" si="32"/>
        <v>-4.9084578997161697E-2</v>
      </c>
      <c r="S171" s="17">
        <f>[1]StylePortfolios!B155/100-$N171</f>
        <v>9.4000000000000004E-3</v>
      </c>
      <c r="T171" s="17">
        <f>[1]StylePortfolios!C155/100-$N171</f>
        <v>2.1299999999999999E-2</v>
      </c>
      <c r="U171" s="17">
        <f>[1]StylePortfolios!D155/100-$N171</f>
        <v>3.5299999999999998E-2</v>
      </c>
      <c r="V171" s="17">
        <f>[1]StylePortfolios!U155/100-$N171</f>
        <v>3.1899999999999998E-2</v>
      </c>
      <c r="W171" s="17">
        <f>[1]StylePortfolios!V155/100-$N171</f>
        <v>4.0999999999999995E-2</v>
      </c>
      <c r="X171" s="17">
        <f>[1]StylePortfolios!W155/100-$N171</f>
        <v>2.2599999999999999E-2</v>
      </c>
      <c r="Y171" s="18">
        <f t="shared" si="34"/>
        <v>-8.6295620983788748E-2</v>
      </c>
      <c r="Z171" s="18">
        <f t="shared" si="26"/>
        <v>7.4469342009777211E-3</v>
      </c>
      <c r="AA171" s="19">
        <f t="shared" si="27"/>
        <v>1.1151064189368152E-2</v>
      </c>
      <c r="AC171" s="12"/>
      <c r="AD171" s="12"/>
      <c r="AE171" s="12"/>
    </row>
    <row r="172" spans="1:31">
      <c r="A172">
        <v>200710</v>
      </c>
      <c r="B172" s="15">
        <v>2.8199906000314634E-3</v>
      </c>
      <c r="C172" s="15">
        <v>2.5576424870466186E-2</v>
      </c>
      <c r="D172" s="15">
        <v>5.014790815607828E-2</v>
      </c>
      <c r="E172" s="15">
        <v>2.3797719385225458E-2</v>
      </c>
      <c r="F172">
        <v>200710</v>
      </c>
      <c r="G172">
        <v>1.8</v>
      </c>
      <c r="H172">
        <v>0.21</v>
      </c>
      <c r="I172">
        <v>-1.97</v>
      </c>
      <c r="J172">
        <v>0.32</v>
      </c>
      <c r="K172" s="15">
        <f t="shared" si="33"/>
        <v>1.8000000000000002E-2</v>
      </c>
      <c r="L172" s="15">
        <f t="shared" si="33"/>
        <v>2.0999999999999999E-3</v>
      </c>
      <c r="M172" s="15">
        <f t="shared" si="33"/>
        <v>-1.9699999999999999E-2</v>
      </c>
      <c r="N172" s="15">
        <f t="shared" si="28"/>
        <v>3.2000000000000002E-3</v>
      </c>
      <c r="O172" s="16">
        <f t="shared" si="29"/>
        <v>-3.8000939996853675E-4</v>
      </c>
      <c r="P172" s="16">
        <f t="shared" si="30"/>
        <v>2.2376424870466184E-2</v>
      </c>
      <c r="Q172" s="16">
        <f t="shared" si="31"/>
        <v>4.6947908156078279E-2</v>
      </c>
      <c r="R172" s="16">
        <f t="shared" si="32"/>
        <v>2.0597719385225456E-2</v>
      </c>
      <c r="S172" s="17">
        <f>[1]StylePortfolios!B156/100-$N172</f>
        <v>1.3099999999999999E-2</v>
      </c>
      <c r="T172" s="17">
        <f>[1]StylePortfolios!C156/100-$N172</f>
        <v>2.2599999999999999E-2</v>
      </c>
      <c r="U172" s="17">
        <f>[1]StylePortfolios!D156/100-$N172</f>
        <v>1.6499999999999997E-2</v>
      </c>
      <c r="V172" s="17">
        <f>[1]StylePortfolios!U156/100-$N172</f>
        <v>-5.9000000000000007E-3</v>
      </c>
      <c r="W172" s="17">
        <f>[1]StylePortfolios!V156/100-$N172</f>
        <v>2.7E-2</v>
      </c>
      <c r="X172" s="17">
        <f>[1]StylePortfolios!W156/100-$N172</f>
        <v>6.3999999999999994E-3</v>
      </c>
      <c r="Y172" s="18">
        <f t="shared" si="34"/>
        <v>8.4012547361676203E-3</v>
      </c>
      <c r="Z172" s="18">
        <f t="shared" si="26"/>
        <v>7.0581081141978872E-5</v>
      </c>
      <c r="AA172" s="19">
        <f t="shared" si="27"/>
        <v>2.2226107591503344E-5</v>
      </c>
      <c r="AC172" s="12"/>
      <c r="AD172" s="12"/>
      <c r="AE172" s="12"/>
    </row>
    <row r="173" spans="1:31">
      <c r="A173">
        <v>200711</v>
      </c>
      <c r="B173" s="15">
        <v>-6.9364161849711059E-2</v>
      </c>
      <c r="C173" s="15">
        <v>-2.9169308814204098E-2</v>
      </c>
      <c r="D173" s="15">
        <v>-2.7364185110663852E-2</v>
      </c>
      <c r="E173" s="15">
        <v>-1.7917675544794065E-2</v>
      </c>
      <c r="F173">
        <v>200711</v>
      </c>
      <c r="G173">
        <v>-4.82</v>
      </c>
      <c r="H173">
        <v>-2.77</v>
      </c>
      <c r="I173">
        <v>-1.0900000000000001</v>
      </c>
      <c r="J173">
        <v>0.34</v>
      </c>
      <c r="K173" s="15">
        <f t="shared" si="33"/>
        <v>-4.82E-2</v>
      </c>
      <c r="L173" s="15">
        <f t="shared" si="33"/>
        <v>-2.7699999999999999E-2</v>
      </c>
      <c r="M173" s="15">
        <f t="shared" si="33"/>
        <v>-1.09E-2</v>
      </c>
      <c r="N173" s="15">
        <f t="shared" si="28"/>
        <v>3.4000000000000002E-3</v>
      </c>
      <c r="O173" s="16">
        <f t="shared" si="29"/>
        <v>-7.2764161849711059E-2</v>
      </c>
      <c r="P173" s="16">
        <f t="shared" si="30"/>
        <v>-3.2569308814204098E-2</v>
      </c>
      <c r="Q173" s="16">
        <f t="shared" si="31"/>
        <v>-3.0764185110663853E-2</v>
      </c>
      <c r="R173" s="16">
        <f t="shared" si="32"/>
        <v>-2.1317675544794065E-2</v>
      </c>
      <c r="S173" s="17">
        <f>[1]StylePortfolios!B157/100-$N173</f>
        <v>-8.6299999999999988E-2</v>
      </c>
      <c r="T173" s="17">
        <f>[1]StylePortfolios!C157/100-$N173</f>
        <v>-6.2700000000000006E-2</v>
      </c>
      <c r="U173" s="17">
        <f>[1]StylePortfolios!D157/100-$N173</f>
        <v>-4.2900000000000001E-2</v>
      </c>
      <c r="V173" s="17">
        <f>[1]StylePortfolios!U157/100-$N173</f>
        <v>-6.7799999999999999E-2</v>
      </c>
      <c r="W173" s="17">
        <f>[1]StylePortfolios!V157/100-$N173</f>
        <v>-4.02E-2</v>
      </c>
      <c r="X173" s="17">
        <f>[1]StylePortfolios!W157/100-$N173</f>
        <v>-5.6499999999999995E-2</v>
      </c>
      <c r="Y173" s="18">
        <f t="shared" si="34"/>
        <v>2.2133789019881958E-2</v>
      </c>
      <c r="Z173" s="18">
        <f t="shared" si="26"/>
        <v>4.8990461637664709E-4</v>
      </c>
      <c r="AA173" s="19">
        <f t="shared" si="27"/>
        <v>5.9441956246559131E-3</v>
      </c>
      <c r="AC173" s="12"/>
      <c r="AD173" s="12"/>
      <c r="AE173" s="12"/>
    </row>
    <row r="174" spans="1:31">
      <c r="A174">
        <v>200712</v>
      </c>
      <c r="B174" s="15">
        <v>5.2061440322309638E-2</v>
      </c>
      <c r="C174" s="15">
        <v>8.5284128020901351E-2</v>
      </c>
      <c r="D174" s="15">
        <v>5.6681836988001777E-2</v>
      </c>
      <c r="E174" s="15">
        <v>5.253944773175534E-2</v>
      </c>
      <c r="F174">
        <v>200712</v>
      </c>
      <c r="G174">
        <v>-0.86</v>
      </c>
      <c r="H174">
        <v>0.05</v>
      </c>
      <c r="I174">
        <v>-0.03</v>
      </c>
      <c r="J174">
        <v>0.27</v>
      </c>
      <c r="K174" s="15">
        <f t="shared" si="33"/>
        <v>-8.6E-3</v>
      </c>
      <c r="L174" s="15">
        <f t="shared" si="33"/>
        <v>5.0000000000000001E-4</v>
      </c>
      <c r="M174" s="15">
        <f t="shared" si="33"/>
        <v>-2.9999999999999997E-4</v>
      </c>
      <c r="N174" s="15">
        <f t="shared" si="28"/>
        <v>2.7000000000000001E-3</v>
      </c>
      <c r="O174" s="16">
        <f t="shared" si="29"/>
        <v>4.9361440322309637E-2</v>
      </c>
      <c r="P174" s="16">
        <f t="shared" si="30"/>
        <v>8.2584128020901357E-2</v>
      </c>
      <c r="Q174" s="16">
        <f t="shared" si="31"/>
        <v>5.3981836988001776E-2</v>
      </c>
      <c r="R174" s="16">
        <f t="shared" si="32"/>
        <v>4.9839447731755339E-2</v>
      </c>
      <c r="S174" s="17">
        <f>[1]StylePortfolios!B158/100-$N174</f>
        <v>-8.5000000000000006E-3</v>
      </c>
      <c r="T174" s="17">
        <f>[1]StylePortfolios!C158/100-$N174</f>
        <v>-1.26E-2</v>
      </c>
      <c r="U174" s="17">
        <f>[1]StylePortfolios!D158/100-$N174</f>
        <v>-7.8000000000000005E-3</v>
      </c>
      <c r="V174" s="17">
        <f>[1]StylePortfolios!U158/100-$N174</f>
        <v>-3.5700000000000003E-2</v>
      </c>
      <c r="W174" s="17">
        <f>[1]StylePortfolios!V158/100-$N174</f>
        <v>-6.6E-3</v>
      </c>
      <c r="X174" s="17">
        <f>[1]StylePortfolios!W158/100-$N174</f>
        <v>-1.7299999999999999E-2</v>
      </c>
      <c r="Y174" s="18">
        <f t="shared" si="34"/>
        <v>9.6278606469613337E-2</v>
      </c>
      <c r="Z174" s="18">
        <f t="shared" si="26"/>
        <v>9.2695700637306713E-3</v>
      </c>
      <c r="AA174" s="19">
        <f t="shared" si="27"/>
        <v>2.0274300469972214E-3</v>
      </c>
      <c r="AC174" s="12"/>
      <c r="AD174" s="12"/>
      <c r="AE174" s="12"/>
    </row>
    <row r="175" spans="1:31">
      <c r="A175">
        <v>200801</v>
      </c>
      <c r="B175" s="15">
        <v>-7.9419889502762464E-2</v>
      </c>
      <c r="C175" s="15">
        <v>-4.1447368421052566E-2</v>
      </c>
      <c r="D175" s="15">
        <v>-9.5067016719635355E-2</v>
      </c>
      <c r="E175" s="15">
        <v>-6.861755802219982E-2</v>
      </c>
      <c r="F175">
        <v>200801</v>
      </c>
      <c r="G175">
        <v>-6.35</v>
      </c>
      <c r="H175">
        <v>-0.77</v>
      </c>
      <c r="I175">
        <v>3.05</v>
      </c>
      <c r="J175">
        <v>0.21</v>
      </c>
      <c r="K175" s="15">
        <f t="shared" si="33"/>
        <v>-6.3500000000000001E-2</v>
      </c>
      <c r="L175" s="15">
        <f t="shared" si="33"/>
        <v>-7.7000000000000002E-3</v>
      </c>
      <c r="M175" s="15">
        <f t="shared" si="33"/>
        <v>3.0499999999999999E-2</v>
      </c>
      <c r="N175" s="15">
        <f t="shared" si="28"/>
        <v>2.0999999999999999E-3</v>
      </c>
      <c r="O175" s="16">
        <f t="shared" si="29"/>
        <v>-8.1519889502762469E-2</v>
      </c>
      <c r="P175" s="16">
        <f t="shared" si="30"/>
        <v>-4.3547368421052564E-2</v>
      </c>
      <c r="Q175" s="16">
        <f t="shared" si="31"/>
        <v>-9.716701671963536E-2</v>
      </c>
      <c r="R175" s="16">
        <f t="shared" si="32"/>
        <v>-7.0717558022199825E-2</v>
      </c>
      <c r="S175" s="17">
        <f>[1]StylePortfolios!B159/100-$N175</f>
        <v>-7.6700000000000004E-2</v>
      </c>
      <c r="T175" s="17">
        <f>[1]StylePortfolios!C159/100-$N175</f>
        <v>-6.0399999999999995E-2</v>
      </c>
      <c r="U175" s="17">
        <f>[1]StylePortfolios!D159/100-$N175</f>
        <v>-6.2299999999999994E-2</v>
      </c>
      <c r="V175" s="17">
        <f>[1]StylePortfolios!U159/100-$N175</f>
        <v>-7.6399999999999996E-2</v>
      </c>
      <c r="W175" s="17">
        <f>[1]StylePortfolios!V159/100-$N175</f>
        <v>-7.5300000000000006E-2</v>
      </c>
      <c r="X175" s="17">
        <f>[1]StylePortfolios!W159/100-$N175</f>
        <v>-4.7899999999999998E-2</v>
      </c>
      <c r="Y175" s="18">
        <f t="shared" si="34"/>
        <v>1.3901464399133555E-2</v>
      </c>
      <c r="Z175" s="18">
        <f t="shared" si="26"/>
        <v>1.9325071244037764E-4</v>
      </c>
      <c r="AA175" s="19">
        <f t="shared" si="27"/>
        <v>7.3709672501075622E-3</v>
      </c>
      <c r="AC175" s="12"/>
      <c r="AD175" s="12"/>
      <c r="AE175" s="12"/>
    </row>
    <row r="176" spans="1:31">
      <c r="A176">
        <v>200802</v>
      </c>
      <c r="B176" s="15">
        <v>-7.6144036009002325E-2</v>
      </c>
      <c r="C176" s="15">
        <v>-4.1180507892930596E-3</v>
      </c>
      <c r="D176" s="15">
        <v>6.7185829897695726E-3</v>
      </c>
      <c r="E176" s="15">
        <v>1.6251354279521735E-3</v>
      </c>
      <c r="F176">
        <v>200802</v>
      </c>
      <c r="G176">
        <v>-3.09</v>
      </c>
      <c r="H176">
        <v>-0.55000000000000004</v>
      </c>
      <c r="I176">
        <v>-0.03</v>
      </c>
      <c r="J176">
        <v>0.13</v>
      </c>
      <c r="K176" s="15">
        <f t="shared" si="33"/>
        <v>-3.0899999999999997E-2</v>
      </c>
      <c r="L176" s="15">
        <f t="shared" si="33"/>
        <v>-5.5000000000000005E-3</v>
      </c>
      <c r="M176" s="15">
        <f t="shared" si="33"/>
        <v>-2.9999999999999997E-4</v>
      </c>
      <c r="N176" s="15">
        <f t="shared" si="28"/>
        <v>1.2999999999999999E-3</v>
      </c>
      <c r="O176" s="16">
        <f t="shared" si="29"/>
        <v>-7.7444036009002321E-2</v>
      </c>
      <c r="P176" s="16">
        <f t="shared" si="30"/>
        <v>-5.4180507892930595E-3</v>
      </c>
      <c r="Q176" s="16">
        <f t="shared" si="31"/>
        <v>5.4185829897695726E-3</v>
      </c>
      <c r="R176" s="16">
        <f t="shared" si="32"/>
        <v>3.2513542795217353E-4</v>
      </c>
      <c r="S176" s="17">
        <f>[1]StylePortfolios!B160/100-$N176</f>
        <v>-3.6500000000000005E-2</v>
      </c>
      <c r="T176" s="17">
        <f>[1]StylePortfolios!C160/100-$N176</f>
        <v>-2.4499999999999997E-2</v>
      </c>
      <c r="U176" s="17">
        <f>[1]StylePortfolios!D160/100-$N176</f>
        <v>-3.0299999999999997E-2</v>
      </c>
      <c r="V176" s="17">
        <f>[1]StylePortfolios!U160/100-$N176</f>
        <v>-3.7900000000000003E-2</v>
      </c>
      <c r="W176" s="17">
        <f>[1]StylePortfolios!V160/100-$N176</f>
        <v>-2.6200000000000001E-2</v>
      </c>
      <c r="X176" s="17">
        <f>[1]StylePortfolios!W160/100-$N176</f>
        <v>-3.9E-2</v>
      </c>
      <c r="Y176" s="18">
        <f t="shared" si="34"/>
        <v>2.8290813944926076E-2</v>
      </c>
      <c r="Z176" s="18">
        <f t="shared" si="26"/>
        <v>8.0037015366642378E-4</v>
      </c>
      <c r="AA176" s="19">
        <f t="shared" si="27"/>
        <v>6.6877204297312066E-3</v>
      </c>
      <c r="AC176" s="12"/>
      <c r="AD176" s="12"/>
      <c r="AE176" s="12"/>
    </row>
    <row r="177" spans="1:31">
      <c r="A177">
        <v>200803</v>
      </c>
      <c r="B177" s="15">
        <v>-5.6029232643118099E-2</v>
      </c>
      <c r="C177" s="15">
        <v>-8.2701585113713616E-3</v>
      </c>
      <c r="D177" s="15">
        <v>-1.5624999999999889E-2</v>
      </c>
      <c r="E177" s="15">
        <v>1.5143320713899566E-2</v>
      </c>
      <c r="F177">
        <v>200803</v>
      </c>
      <c r="G177">
        <v>-0.94</v>
      </c>
      <c r="H177">
        <v>0.83</v>
      </c>
      <c r="I177">
        <v>0.28000000000000003</v>
      </c>
      <c r="J177">
        <v>0.17</v>
      </c>
      <c r="K177" s="15">
        <f t="shared" si="33"/>
        <v>-9.3999999999999986E-3</v>
      </c>
      <c r="L177" s="15">
        <f t="shared" si="33"/>
        <v>8.3000000000000001E-3</v>
      </c>
      <c r="M177" s="15">
        <f t="shared" si="33"/>
        <v>2.8000000000000004E-3</v>
      </c>
      <c r="N177" s="15">
        <f t="shared" si="28"/>
        <v>1.7000000000000001E-3</v>
      </c>
      <c r="O177" s="16">
        <f t="shared" si="29"/>
        <v>-5.7729232643118099E-2</v>
      </c>
      <c r="P177" s="16">
        <f t="shared" si="30"/>
        <v>-9.9701585113713617E-3</v>
      </c>
      <c r="Q177" s="16">
        <f t="shared" si="31"/>
        <v>-1.7324999999999889E-2</v>
      </c>
      <c r="R177" s="16">
        <f t="shared" si="32"/>
        <v>1.3443320713899566E-2</v>
      </c>
      <c r="S177" s="17">
        <f>[1]StylePortfolios!B161/100-$N177</f>
        <v>-7.0000000000000001E-3</v>
      </c>
      <c r="T177" s="17">
        <f>[1]StylePortfolios!C161/100-$N177</f>
        <v>-1.5000000000000001E-2</v>
      </c>
      <c r="U177" s="17">
        <f>[1]StylePortfolios!D161/100-$N177</f>
        <v>-7.3000000000000009E-3</v>
      </c>
      <c r="V177" s="17">
        <f>[1]StylePortfolios!U161/100-$N177</f>
        <v>-2.5000000000000001E-2</v>
      </c>
      <c r="W177" s="17">
        <f>[1]StylePortfolios!V161/100-$N177</f>
        <v>2.2000000000000001E-3</v>
      </c>
      <c r="X177" s="17">
        <f>[1]StylePortfolios!W161/100-$N177</f>
        <v>-2.6200000000000001E-2</v>
      </c>
      <c r="Y177" s="18">
        <f t="shared" si="34"/>
        <v>7.0165121220211804E-3</v>
      </c>
      <c r="Z177" s="18">
        <f t="shared" si="26"/>
        <v>4.923144235847017E-5</v>
      </c>
      <c r="AA177" s="19">
        <f t="shared" si="27"/>
        <v>3.8519004420089482E-3</v>
      </c>
      <c r="AC177" s="12"/>
      <c r="AD177" s="12"/>
      <c r="AE177" s="12"/>
    </row>
    <row r="178" spans="1:31">
      <c r="A178">
        <v>200804</v>
      </c>
      <c r="B178" s="15">
        <v>4.9032258064516165E-2</v>
      </c>
      <c r="C178" s="15">
        <v>3.7220291869353828E-2</v>
      </c>
      <c r="D178" s="15">
        <v>5.3065670712729496E-2</v>
      </c>
      <c r="E178" s="15">
        <v>3.0900372935535492E-2</v>
      </c>
      <c r="F178">
        <v>200804</v>
      </c>
      <c r="G178">
        <v>4.5999999999999996</v>
      </c>
      <c r="H178">
        <v>-1.49</v>
      </c>
      <c r="I178">
        <v>-0.03</v>
      </c>
      <c r="J178">
        <v>0.18</v>
      </c>
      <c r="K178" s="15">
        <f t="shared" si="33"/>
        <v>4.5999999999999999E-2</v>
      </c>
      <c r="L178" s="15">
        <f t="shared" si="33"/>
        <v>-1.49E-2</v>
      </c>
      <c r="M178" s="15">
        <f t="shared" si="33"/>
        <v>-2.9999999999999997E-4</v>
      </c>
      <c r="N178" s="15">
        <f t="shared" si="28"/>
        <v>1.8E-3</v>
      </c>
      <c r="O178" s="16">
        <f t="shared" si="29"/>
        <v>4.7232258064516162E-2</v>
      </c>
      <c r="P178" s="16">
        <f t="shared" si="30"/>
        <v>3.5420291869353825E-2</v>
      </c>
      <c r="Q178" s="16">
        <f t="shared" si="31"/>
        <v>5.1265670712729493E-2</v>
      </c>
      <c r="R178" s="16">
        <f t="shared" si="32"/>
        <v>2.9100372935535492E-2</v>
      </c>
      <c r="S178" s="17">
        <f>[1]StylePortfolios!B162/100-$N178</f>
        <v>1.9699999999999999E-2</v>
      </c>
      <c r="T178" s="17">
        <f>[1]StylePortfolios!C162/100-$N178</f>
        <v>6.08E-2</v>
      </c>
      <c r="U178" s="17">
        <f>[1]StylePortfolios!D162/100-$N178</f>
        <v>4.4199999999999996E-2</v>
      </c>
      <c r="V178" s="17">
        <f>[1]StylePortfolios!U162/100-$N178</f>
        <v>3.8899999999999997E-2</v>
      </c>
      <c r="W178" s="17">
        <f>[1]StylePortfolios!V162/100-$N178</f>
        <v>3.85E-2</v>
      </c>
      <c r="X178" s="17">
        <f>[1]StylePortfolios!W162/100-$N178</f>
        <v>4.8799999999999996E-2</v>
      </c>
      <c r="Y178" s="18">
        <f t="shared" si="34"/>
        <v>-1.1504508462631645E-2</v>
      </c>
      <c r="Z178" s="18">
        <f t="shared" si="26"/>
        <v>1.3235371496676313E-4</v>
      </c>
      <c r="AA178" s="19">
        <f t="shared" si="27"/>
        <v>1.8402221172905146E-3</v>
      </c>
      <c r="AC178" s="12"/>
      <c r="AD178" s="12"/>
      <c r="AE178" s="12"/>
    </row>
    <row r="179" spans="1:31">
      <c r="A179">
        <v>200805</v>
      </c>
      <c r="B179" s="15">
        <v>-1.2505125051250454E-2</v>
      </c>
      <c r="C179" s="15">
        <v>2.08473436449228E-2</v>
      </c>
      <c r="D179" s="15">
        <v>3.2954041672824008E-2</v>
      </c>
      <c r="E179" s="15">
        <v>1.6020671834625189E-2</v>
      </c>
      <c r="F179">
        <v>200805</v>
      </c>
      <c r="G179">
        <v>1.86</v>
      </c>
      <c r="H179">
        <v>2.98</v>
      </c>
      <c r="I179">
        <v>-0.34</v>
      </c>
      <c r="J179">
        <v>0.18</v>
      </c>
      <c r="K179" s="15">
        <f t="shared" si="33"/>
        <v>1.8600000000000002E-2</v>
      </c>
      <c r="L179" s="15">
        <f t="shared" si="33"/>
        <v>2.98E-2</v>
      </c>
      <c r="M179" s="15">
        <f t="shared" si="33"/>
        <v>-3.4000000000000002E-3</v>
      </c>
      <c r="N179" s="15">
        <f t="shared" si="28"/>
        <v>1.8E-3</v>
      </c>
      <c r="O179" s="16">
        <f t="shared" ref="O179:O186" si="35">B179-$N179</f>
        <v>-1.4305125051250454E-2</v>
      </c>
      <c r="P179" s="16">
        <f t="shared" ref="P179:P186" si="36">C179-$N179</f>
        <v>1.90473436449228E-2</v>
      </c>
      <c r="Q179" s="16">
        <f t="shared" ref="Q179:Q186" si="37">D179-$N179</f>
        <v>3.1154041672824009E-2</v>
      </c>
      <c r="R179" s="16">
        <f t="shared" ref="R179:R186" si="38">E179-$N179</f>
        <v>1.4220671834625189E-2</v>
      </c>
      <c r="S179" s="17">
        <f>[1]StylePortfolios!B163/100-$N179</f>
        <v>3.9699999999999999E-2</v>
      </c>
      <c r="T179" s="17">
        <f>[1]StylePortfolios!C163/100-$N179</f>
        <v>5.0500000000000003E-2</v>
      </c>
      <c r="U179" s="17">
        <f>[1]StylePortfolios!D163/100-$N179</f>
        <v>1.3300000000000001E-2</v>
      </c>
      <c r="V179" s="17">
        <f>[1]StylePortfolios!U163/100-$N179</f>
        <v>4.6099999999999995E-2</v>
      </c>
      <c r="W179" s="17">
        <f>[1]StylePortfolios!V163/100-$N179</f>
        <v>2.2599999999999999E-2</v>
      </c>
      <c r="X179" s="17">
        <f>[1]StylePortfolios!W163/100-$N179</f>
        <v>3.2000000000000002E-3</v>
      </c>
      <c r="Y179" s="18">
        <f t="shared" si="34"/>
        <v>2.8015550484184297E-3</v>
      </c>
      <c r="Z179" s="18">
        <f t="shared" si="26"/>
        <v>7.8487106893187894E-6</v>
      </c>
      <c r="AA179" s="19">
        <f t="shared" si="27"/>
        <v>3.4743367964002597E-4</v>
      </c>
      <c r="AC179" s="12"/>
      <c r="AD179" s="12"/>
      <c r="AE179" s="12"/>
    </row>
    <row r="180" spans="1:31">
      <c r="A180">
        <v>200806</v>
      </c>
      <c r="B180" s="15">
        <v>-7.572763130579252E-2</v>
      </c>
      <c r="C180" s="15">
        <v>-3.6231884057970953E-2</v>
      </c>
      <c r="D180" s="15">
        <v>-4.9070100143061457E-2</v>
      </c>
      <c r="E180" s="15">
        <v>-8.4435401831129075E-2</v>
      </c>
      <c r="F180">
        <v>200806</v>
      </c>
      <c r="G180">
        <v>-8.44</v>
      </c>
      <c r="H180">
        <v>1.07</v>
      </c>
      <c r="I180">
        <v>-1.02</v>
      </c>
      <c r="J180">
        <v>0.17</v>
      </c>
      <c r="K180" s="15">
        <f t="shared" si="33"/>
        <v>-8.4399999999999989E-2</v>
      </c>
      <c r="L180" s="15">
        <f t="shared" si="33"/>
        <v>1.0700000000000001E-2</v>
      </c>
      <c r="M180" s="15">
        <f t="shared" si="33"/>
        <v>-1.0200000000000001E-2</v>
      </c>
      <c r="N180" s="15">
        <f t="shared" si="28"/>
        <v>1.7000000000000001E-3</v>
      </c>
      <c r="O180" s="16">
        <f t="shared" si="35"/>
        <v>-7.7427631305792527E-2</v>
      </c>
      <c r="P180" s="16">
        <f t="shared" si="36"/>
        <v>-3.7931884057970953E-2</v>
      </c>
      <c r="Q180" s="16">
        <f t="shared" si="37"/>
        <v>-5.0770100143061457E-2</v>
      </c>
      <c r="R180" s="16">
        <f t="shared" si="38"/>
        <v>-8.6135401831129083E-2</v>
      </c>
      <c r="S180" s="17">
        <f>[1]StylePortfolios!B164/100-$N180</f>
        <v>-8.7600000000000011E-2</v>
      </c>
      <c r="T180" s="17">
        <f>[1]StylePortfolios!C164/100-$N180</f>
        <v>-7.3200000000000015E-2</v>
      </c>
      <c r="U180" s="17">
        <f>[1]StylePortfolios!D164/100-$N180</f>
        <v>-8.5299999999999987E-2</v>
      </c>
      <c r="V180" s="17">
        <f>[1]StylePortfolios!U164/100-$N180</f>
        <v>-0.1053</v>
      </c>
      <c r="W180" s="17">
        <f>[1]StylePortfolios!V164/100-$N180</f>
        <v>-7.51E-2</v>
      </c>
      <c r="X180" s="17">
        <f>[1]StylePortfolios!W164/100-$N180</f>
        <v>-9.7099999999999992E-2</v>
      </c>
      <c r="Y180" s="18">
        <f t="shared" si="34"/>
        <v>5.0015934457200519E-2</v>
      </c>
      <c r="Z180" s="18">
        <f t="shared" si="26"/>
        <v>2.5015936996269782E-3</v>
      </c>
      <c r="AA180" s="19">
        <f t="shared" si="27"/>
        <v>6.6850375953306906E-3</v>
      </c>
      <c r="AC180" s="12"/>
      <c r="AD180" s="12"/>
      <c r="AE180" s="12"/>
    </row>
    <row r="181" spans="1:31">
      <c r="A181">
        <v>200807</v>
      </c>
      <c r="B181" s="15">
        <v>-9.6711798839459462E-3</v>
      </c>
      <c r="C181" s="15">
        <v>-2.8407382091592659E-2</v>
      </c>
      <c r="D181" s="15">
        <v>-4.1372047540243706E-2</v>
      </c>
      <c r="E181" s="15">
        <v>-1.388888888888884E-2</v>
      </c>
      <c r="F181">
        <v>200807</v>
      </c>
      <c r="G181">
        <v>-0.77</v>
      </c>
      <c r="H181">
        <v>3.58</v>
      </c>
      <c r="I181">
        <v>3.69</v>
      </c>
      <c r="J181">
        <v>0.15</v>
      </c>
      <c r="K181" s="15">
        <f t="shared" si="33"/>
        <v>-7.7000000000000002E-3</v>
      </c>
      <c r="L181" s="15">
        <f t="shared" si="33"/>
        <v>3.5799999999999998E-2</v>
      </c>
      <c r="M181" s="15">
        <f t="shared" si="33"/>
        <v>3.6900000000000002E-2</v>
      </c>
      <c r="N181" s="15">
        <f t="shared" si="28"/>
        <v>1.5E-3</v>
      </c>
      <c r="O181" s="16">
        <f t="shared" si="35"/>
        <v>-1.1171179883945946E-2</v>
      </c>
      <c r="P181" s="16">
        <f t="shared" si="36"/>
        <v>-2.990738209159266E-2</v>
      </c>
      <c r="Q181" s="16">
        <f t="shared" si="37"/>
        <v>-4.2872047540243707E-2</v>
      </c>
      <c r="R181" s="16">
        <f t="shared" si="38"/>
        <v>-1.5388888888888839E-2</v>
      </c>
      <c r="S181" s="17">
        <f>[1]StylePortfolios!B165/100-$N181</f>
        <v>4.2699999999999995E-2</v>
      </c>
      <c r="T181" s="17">
        <f>[1]StylePortfolios!C165/100-$N181</f>
        <v>-2.0000000000000009E-4</v>
      </c>
      <c r="U181" s="17">
        <f>[1]StylePortfolios!D165/100-$N181</f>
        <v>-1.3099999999999999E-2</v>
      </c>
      <c r="V181" s="17">
        <f>[1]StylePortfolios!U165/100-$N181</f>
        <v>3.3099999999999997E-2</v>
      </c>
      <c r="W181" s="17">
        <f>[1]StylePortfolios!V165/100-$N181</f>
        <v>-7.5999999999999991E-3</v>
      </c>
      <c r="X181" s="17">
        <f>[1]StylePortfolios!W165/100-$N181</f>
        <v>-2.5000000000000001E-2</v>
      </c>
      <c r="Y181" s="18">
        <f t="shared" si="34"/>
        <v>-1.5430499534067846E-2</v>
      </c>
      <c r="Z181" s="18">
        <f t="shared" si="26"/>
        <v>2.38100315870868E-4</v>
      </c>
      <c r="AA181" s="19">
        <f t="shared" si="27"/>
        <v>2.4042449283705056E-4</v>
      </c>
      <c r="AC181" s="12"/>
      <c r="AD181" s="12"/>
      <c r="AE181" s="12"/>
    </row>
    <row r="182" spans="1:31">
      <c r="A182">
        <v>200808</v>
      </c>
      <c r="B182" s="15">
        <v>1.416015625E-2</v>
      </c>
      <c r="C182" s="15">
        <v>-1.3446567586695046E-2</v>
      </c>
      <c r="D182" s="15">
        <v>-7.6898932831136468E-3</v>
      </c>
      <c r="E182" s="15">
        <v>-1.2394366197183038E-2</v>
      </c>
      <c r="F182">
        <v>200808</v>
      </c>
      <c r="G182">
        <v>1.53</v>
      </c>
      <c r="H182">
        <v>3.75</v>
      </c>
      <c r="I182">
        <v>1.48</v>
      </c>
      <c r="J182">
        <v>0.13</v>
      </c>
      <c r="K182" s="15">
        <f t="shared" si="33"/>
        <v>1.5300000000000001E-2</v>
      </c>
      <c r="L182" s="15">
        <f t="shared" si="33"/>
        <v>3.7499999999999999E-2</v>
      </c>
      <c r="M182" s="15">
        <f t="shared" si="33"/>
        <v>1.4800000000000001E-2</v>
      </c>
      <c r="N182" s="15">
        <f t="shared" si="28"/>
        <v>1.2999999999999999E-3</v>
      </c>
      <c r="O182" s="16">
        <f t="shared" si="35"/>
        <v>1.2860156250000001E-2</v>
      </c>
      <c r="P182" s="16">
        <f t="shared" si="36"/>
        <v>-1.4746567586695045E-2</v>
      </c>
      <c r="Q182" s="16">
        <f t="shared" si="37"/>
        <v>-8.9898932831136459E-3</v>
      </c>
      <c r="R182" s="16">
        <f t="shared" si="38"/>
        <v>-1.3694366197183037E-2</v>
      </c>
      <c r="S182" s="17">
        <f>[1]StylePortfolios!B166/100-$N182</f>
        <v>3.7999999999999999E-2</v>
      </c>
      <c r="T182" s="17">
        <f>[1]StylePortfolios!C166/100-$N182</f>
        <v>3.1100000000000006E-2</v>
      </c>
      <c r="U182" s="17">
        <f>[1]StylePortfolios!D166/100-$N182</f>
        <v>1.03E-2</v>
      </c>
      <c r="V182" s="17">
        <f>[1]StylePortfolios!U166/100-$N182</f>
        <v>5.4299999999999994E-2</v>
      </c>
      <c r="W182" s="17">
        <f>[1]StylePortfolios!V166/100-$N182</f>
        <v>1.5300000000000001E-2</v>
      </c>
      <c r="X182" s="17">
        <f>[1]StylePortfolios!W166/100-$N182</f>
        <v>1.0700000000000001E-2</v>
      </c>
      <c r="Y182" s="18">
        <f t="shared" si="34"/>
        <v>-3.0634811182191909E-2</v>
      </c>
      <c r="Z182" s="18">
        <f t="shared" si="26"/>
        <v>9.3849165616855044E-4</v>
      </c>
      <c r="AA182" s="19">
        <f t="shared" si="27"/>
        <v>7.2687702944712859E-5</v>
      </c>
      <c r="AC182" s="12"/>
      <c r="AD182" s="12"/>
      <c r="AE182" s="12"/>
    </row>
    <row r="183" spans="1:31">
      <c r="A183">
        <v>200809</v>
      </c>
      <c r="B183" s="15">
        <v>-0.11699566682715445</v>
      </c>
      <c r="C183" s="15">
        <v>-9.0387374461979864E-2</v>
      </c>
      <c r="D183" s="15">
        <v>-9.6156887553376591E-2</v>
      </c>
      <c r="E183" s="15">
        <v>-8.7278950370793029E-2</v>
      </c>
      <c r="F183">
        <v>200809</v>
      </c>
      <c r="G183">
        <v>-9.24</v>
      </c>
      <c r="H183">
        <v>-0.34</v>
      </c>
      <c r="I183">
        <v>4.4000000000000004</v>
      </c>
      <c r="J183">
        <v>0.15</v>
      </c>
      <c r="K183" s="15">
        <f t="shared" si="33"/>
        <v>-9.2399999999999996E-2</v>
      </c>
      <c r="L183" s="15">
        <f t="shared" si="33"/>
        <v>-3.4000000000000002E-3</v>
      </c>
      <c r="M183" s="15">
        <f t="shared" si="33"/>
        <v>4.4000000000000004E-2</v>
      </c>
      <c r="N183" s="15">
        <f t="shared" si="28"/>
        <v>1.5E-3</v>
      </c>
      <c r="O183" s="16">
        <f t="shared" si="35"/>
        <v>-0.11849566682715446</v>
      </c>
      <c r="P183" s="16">
        <f t="shared" si="36"/>
        <v>-9.1887374461979865E-2</v>
      </c>
      <c r="Q183" s="16">
        <f t="shared" si="37"/>
        <v>-9.7656887553376592E-2</v>
      </c>
      <c r="R183" s="16">
        <f t="shared" si="38"/>
        <v>-8.8778950370793031E-2</v>
      </c>
      <c r="S183" s="17">
        <f>[1]StylePortfolios!B167/100-$N183</f>
        <v>-8.1500000000000003E-2</v>
      </c>
      <c r="T183" s="17">
        <f>[1]StylePortfolios!C167/100-$N183</f>
        <v>-0.10439999999999999</v>
      </c>
      <c r="U183" s="17">
        <f>[1]StylePortfolios!D167/100-$N183</f>
        <v>-9.1899999999999996E-2</v>
      </c>
      <c r="V183" s="17">
        <f>[1]StylePortfolios!U167/100-$N183</f>
        <v>-0.1017</v>
      </c>
      <c r="W183" s="17">
        <f>[1]StylePortfolios!V167/100-$N183</f>
        <v>-9.8400000000000001E-2</v>
      </c>
      <c r="X183" s="17">
        <f>[1]StylePortfolios!W167/100-$N183</f>
        <v>-9.6300000000000011E-2</v>
      </c>
      <c r="Y183" s="18">
        <f t="shared" si="34"/>
        <v>5.5059486868106189E-3</v>
      </c>
      <c r="Z183" s="18">
        <f t="shared" si="26"/>
        <v>3.0315470941791579E-5</v>
      </c>
      <c r="AA183" s="19">
        <f t="shared" si="27"/>
        <v>1.5087237082798872E-2</v>
      </c>
      <c r="AC183" s="12"/>
      <c r="AD183" s="12"/>
      <c r="AE183" s="12"/>
    </row>
    <row r="184" spans="1:31">
      <c r="A184">
        <v>200810</v>
      </c>
      <c r="B184" s="15">
        <v>-0.21346782988004354</v>
      </c>
      <c r="C184" s="15">
        <v>-0.12130914826498407</v>
      </c>
      <c r="D184" s="15">
        <v>-0.15835520559930005</v>
      </c>
      <c r="E184" s="15">
        <v>-0.16187499999999999</v>
      </c>
      <c r="F184">
        <v>200810</v>
      </c>
      <c r="G184">
        <v>-17.23</v>
      </c>
      <c r="H184">
        <v>-2.2799999999999998</v>
      </c>
      <c r="I184">
        <v>-2.99</v>
      </c>
      <c r="J184">
        <v>0.08</v>
      </c>
      <c r="K184" s="15">
        <f t="shared" si="33"/>
        <v>-0.17230000000000001</v>
      </c>
      <c r="L184" s="15">
        <f t="shared" si="33"/>
        <v>-2.2799999999999997E-2</v>
      </c>
      <c r="M184" s="15">
        <f t="shared" si="33"/>
        <v>-2.9900000000000003E-2</v>
      </c>
      <c r="N184" s="15">
        <f t="shared" si="28"/>
        <v>8.0000000000000004E-4</v>
      </c>
      <c r="O184" s="16">
        <f t="shared" si="35"/>
        <v>-0.21426782988004353</v>
      </c>
      <c r="P184" s="16">
        <f t="shared" si="36"/>
        <v>-0.12210914826498406</v>
      </c>
      <c r="Q184" s="16">
        <f t="shared" si="37"/>
        <v>-0.15915520559930005</v>
      </c>
      <c r="R184" s="16">
        <f t="shared" si="38"/>
        <v>-0.16267499999999999</v>
      </c>
      <c r="S184" s="17">
        <f>[1]StylePortfolios!B168/100-$N184</f>
        <v>-0.2097</v>
      </c>
      <c r="T184" s="17">
        <f>[1]StylePortfolios!C168/100-$N184</f>
        <v>-0.20819999999999997</v>
      </c>
      <c r="U184" s="17">
        <f>[1]StylePortfolios!D168/100-$N184</f>
        <v>-0.1646</v>
      </c>
      <c r="V184" s="17">
        <f>[1]StylePortfolios!U168/100-$N184</f>
        <v>-0.2319</v>
      </c>
      <c r="W184" s="17">
        <f>[1]StylePortfolios!V168/100-$N184</f>
        <v>-0.15509999999999999</v>
      </c>
      <c r="X184" s="17">
        <f>[1]StylePortfolios!W168/100-$N184</f>
        <v>-0.17419999999999999</v>
      </c>
      <c r="Y184" s="18">
        <f t="shared" si="34"/>
        <v>5.3931058646424307E-2</v>
      </c>
      <c r="Z184" s="18">
        <f t="shared" si="26"/>
        <v>2.9085590867240579E-3</v>
      </c>
      <c r="AA184" s="19">
        <f t="shared" si="27"/>
        <v>4.7786955848688667E-2</v>
      </c>
      <c r="AC184" s="12"/>
      <c r="AD184" s="12"/>
      <c r="AE184" s="12"/>
    </row>
    <row r="185" spans="1:31">
      <c r="A185">
        <v>200811</v>
      </c>
      <c r="B185" s="15">
        <v>-0.15701906412478339</v>
      </c>
      <c r="C185" s="15">
        <v>-4.6028880866425981E-2</v>
      </c>
      <c r="D185" s="15">
        <v>-6.9854469854469858E-2</v>
      </c>
      <c r="E185" s="15">
        <v>-7.0096942580163857E-2</v>
      </c>
      <c r="F185">
        <v>200811</v>
      </c>
      <c r="G185">
        <v>-7.86</v>
      </c>
      <c r="H185">
        <v>-3.63</v>
      </c>
      <c r="I185">
        <v>-4.9400000000000004</v>
      </c>
      <c r="J185">
        <v>0.03</v>
      </c>
      <c r="K185" s="15">
        <f t="shared" si="33"/>
        <v>-7.8600000000000003E-2</v>
      </c>
      <c r="L185" s="15">
        <f t="shared" si="33"/>
        <v>-3.6299999999999999E-2</v>
      </c>
      <c r="M185" s="15">
        <f t="shared" si="33"/>
        <v>-4.9400000000000006E-2</v>
      </c>
      <c r="N185" s="15">
        <f t="shared" si="28"/>
        <v>2.9999999999999997E-4</v>
      </c>
      <c r="O185" s="16">
        <f t="shared" si="35"/>
        <v>-0.15731906412478339</v>
      </c>
      <c r="P185" s="16">
        <f t="shared" si="36"/>
        <v>-4.6328880866425982E-2</v>
      </c>
      <c r="Q185" s="16">
        <f t="shared" si="37"/>
        <v>-7.0154469854469853E-2</v>
      </c>
      <c r="R185" s="16">
        <f t="shared" si="38"/>
        <v>-7.0396942580163852E-2</v>
      </c>
      <c r="S185" s="17">
        <f>[1]StylePortfolios!B169/100-$N185</f>
        <v>-0.13020000000000001</v>
      </c>
      <c r="T185" s="17">
        <f>[1]StylePortfolios!C169/100-$N185</f>
        <v>-0.10229999999999999</v>
      </c>
      <c r="U185" s="17">
        <f>[1]StylePortfolios!D169/100-$N185</f>
        <v>-7.1999999999999995E-2</v>
      </c>
      <c r="V185" s="17">
        <f>[1]StylePortfolios!U169/100-$N185</f>
        <v>-9.9699999999999983E-2</v>
      </c>
      <c r="W185" s="17">
        <f>[1]StylePortfolios!V169/100-$N185</f>
        <v>-6.6000000000000003E-2</v>
      </c>
      <c r="X185" s="17">
        <f>[1]StylePortfolios!W169/100-$N185</f>
        <v>-7.1800000000000003E-2</v>
      </c>
      <c r="Y185" s="18">
        <f t="shared" si="34"/>
        <v>3.0903154453058225E-2</v>
      </c>
      <c r="Z185" s="18">
        <f t="shared" si="26"/>
        <v>9.5500495514957236E-4</v>
      </c>
      <c r="AA185" s="19">
        <f t="shared" si="27"/>
        <v>2.6131857948516142E-2</v>
      </c>
      <c r="AC185" s="12"/>
      <c r="AD185" s="12"/>
      <c r="AE185" s="12"/>
    </row>
    <row r="186" spans="1:31">
      <c r="A186">
        <v>200812</v>
      </c>
      <c r="B186" s="15">
        <v>7.0723684210526327E-2</v>
      </c>
      <c r="C186" s="15">
        <v>5.293282876064298E-2</v>
      </c>
      <c r="D186" s="15">
        <v>1.6316495306213374E-2</v>
      </c>
      <c r="E186" s="15">
        <v>7.29991980753808E-2</v>
      </c>
      <c r="F186">
        <v>200812</v>
      </c>
      <c r="G186">
        <v>1.66</v>
      </c>
      <c r="H186">
        <v>3.97</v>
      </c>
      <c r="I186">
        <v>-1.2</v>
      </c>
      <c r="J186">
        <v>0.09</v>
      </c>
      <c r="K186" s="15">
        <f t="shared" si="33"/>
        <v>1.66E-2</v>
      </c>
      <c r="L186" s="15">
        <f t="shared" si="33"/>
        <v>3.9699999999999999E-2</v>
      </c>
      <c r="M186" s="15">
        <f t="shared" si="33"/>
        <v>-1.2E-2</v>
      </c>
      <c r="N186" s="15">
        <f t="shared" si="28"/>
        <v>8.9999999999999998E-4</v>
      </c>
      <c r="O186" s="16">
        <f t="shared" si="35"/>
        <v>6.9823684210526329E-2</v>
      </c>
      <c r="P186" s="16">
        <f t="shared" si="36"/>
        <v>5.2032828760642982E-2</v>
      </c>
      <c r="Q186" s="16">
        <f t="shared" si="37"/>
        <v>1.5416495306213375E-2</v>
      </c>
      <c r="R186" s="16">
        <f t="shared" si="38"/>
        <v>7.2099198075380802E-2</v>
      </c>
      <c r="S186" s="17">
        <f>[1]StylePortfolios!B170/100-$N186</f>
        <v>4.8200000000000007E-2</v>
      </c>
      <c r="T186" s="17">
        <f>[1]StylePortfolios!C170/100-$N186</f>
        <v>4.4900000000000002E-2</v>
      </c>
      <c r="U186" s="17">
        <f>[1]StylePortfolios!D170/100-$N186</f>
        <v>1.12E-2</v>
      </c>
      <c r="V186" s="17">
        <f>[1]StylePortfolios!U170/100-$N186</f>
        <v>4.1900000000000007E-2</v>
      </c>
      <c r="W186" s="17">
        <f>[1]StylePortfolios!V170/100-$N186</f>
        <v>2.2899999999999997E-2</v>
      </c>
      <c r="X186" s="17">
        <f>[1]StylePortfolios!W170/100-$N186</f>
        <v>1.0799999999999999E-2</v>
      </c>
      <c r="Y186" s="18">
        <f t="shared" si="34"/>
        <v>3.1835948647320464E-2</v>
      </c>
      <c r="Z186" s="18">
        <f t="shared" si="26"/>
        <v>1.0135276262748256E-3</v>
      </c>
      <c r="AA186" s="19">
        <f t="shared" si="27"/>
        <v>4.2888400731155444E-3</v>
      </c>
      <c r="AC186" s="12"/>
      <c r="AD186" s="12"/>
      <c r="AE186" s="12"/>
    </row>
    <row r="187" spans="1:31">
      <c r="K187" s="15"/>
      <c r="L187" s="15"/>
      <c r="M187" s="15"/>
      <c r="N187" s="15"/>
      <c r="AC187" s="12"/>
      <c r="AD187" s="12"/>
      <c r="AE187" s="12"/>
    </row>
    <row r="188" spans="1:31">
      <c r="K188" s="15"/>
      <c r="L188" s="15"/>
      <c r="M188" s="15"/>
      <c r="N188" s="15"/>
      <c r="AC188" s="12"/>
      <c r="AD188" s="12"/>
      <c r="AE188" s="12"/>
    </row>
    <row r="189" spans="1:31">
      <c r="K189" s="15"/>
      <c r="L189" s="15"/>
      <c r="M189" s="15"/>
      <c r="N189" s="15"/>
    </row>
    <row r="190" spans="1:31">
      <c r="K190" s="15"/>
      <c r="L190" s="15"/>
      <c r="M190" s="15"/>
      <c r="N190" s="15"/>
    </row>
    <row r="191" spans="1:31">
      <c r="K191" s="15"/>
      <c r="L191" s="15"/>
      <c r="M191" s="15"/>
      <c r="N191" s="15"/>
    </row>
    <row r="192" spans="1:31">
      <c r="K192" s="15"/>
      <c r="L192" s="15"/>
      <c r="M192" s="15"/>
      <c r="N192" s="15"/>
    </row>
    <row r="193" spans="11:14">
      <c r="K193" s="15"/>
      <c r="L193" s="15"/>
      <c r="M193" s="15"/>
      <c r="N193" s="15"/>
    </row>
    <row r="194" spans="11:14">
      <c r="K194" s="15"/>
      <c r="L194" s="15"/>
      <c r="M194" s="15"/>
      <c r="N194" s="15"/>
    </row>
    <row r="195" spans="11:14">
      <c r="K195" s="15"/>
      <c r="L195" s="15"/>
      <c r="M195" s="15"/>
      <c r="N195" s="15"/>
    </row>
    <row r="196" spans="11:14">
      <c r="K196" s="15"/>
      <c r="L196" s="15"/>
      <c r="M196" s="15"/>
      <c r="N196" s="15"/>
    </row>
    <row r="197" spans="11:14">
      <c r="K197" s="15"/>
      <c r="L197" s="15"/>
      <c r="M197" s="15"/>
      <c r="N197" s="15"/>
    </row>
    <row r="198" spans="11:14">
      <c r="K198" s="15"/>
      <c r="L198" s="15"/>
      <c r="M198" s="15"/>
      <c r="N198" s="15"/>
    </row>
    <row r="199" spans="11:14">
      <c r="K199" s="15"/>
      <c r="L199" s="15"/>
      <c r="M199" s="15"/>
      <c r="N199" s="15"/>
    </row>
    <row r="200" spans="11:14">
      <c r="K200" s="15"/>
      <c r="L200" s="15"/>
      <c r="M200" s="15"/>
      <c r="N200" s="15"/>
    </row>
    <row r="201" spans="11:14">
      <c r="K201" s="15"/>
      <c r="L201" s="15"/>
      <c r="M201" s="15"/>
      <c r="N201" s="15"/>
    </row>
    <row r="202" spans="11:14">
      <c r="K202" s="15"/>
      <c r="L202" s="15"/>
      <c r="M202" s="15"/>
      <c r="N202" s="15"/>
    </row>
    <row r="203" spans="11:14">
      <c r="K203" s="15"/>
      <c r="L203" s="15"/>
      <c r="M203" s="15"/>
      <c r="N203" s="15"/>
    </row>
    <row r="204" spans="11:14">
      <c r="K204" s="15"/>
      <c r="L204" s="15"/>
      <c r="M204" s="15"/>
      <c r="N204" s="15"/>
    </row>
    <row r="205" spans="11:14">
      <c r="K205" s="15"/>
      <c r="L205" s="15"/>
      <c r="M205" s="15"/>
      <c r="N205" s="15"/>
    </row>
    <row r="206" spans="11:14">
      <c r="K206" s="15"/>
      <c r="L206" s="15"/>
      <c r="M206" s="15"/>
      <c r="N206" s="15"/>
    </row>
    <row r="207" spans="11:14">
      <c r="K207" s="15"/>
      <c r="L207" s="15"/>
      <c r="M207" s="15"/>
      <c r="N207" s="15"/>
    </row>
    <row r="208" spans="11:14">
      <c r="K208" s="15"/>
      <c r="L208" s="15"/>
      <c r="M208" s="15"/>
      <c r="N208" s="15"/>
    </row>
    <row r="209" spans="11:14">
      <c r="K209" s="15"/>
      <c r="L209" s="15"/>
      <c r="M209" s="15"/>
      <c r="N209" s="15"/>
    </row>
    <row r="210" spans="11:14">
      <c r="K210" s="15"/>
      <c r="L210" s="15"/>
      <c r="M210" s="15"/>
      <c r="N210" s="15"/>
    </row>
    <row r="211" spans="11:14">
      <c r="K211" s="15"/>
      <c r="L211" s="15"/>
      <c r="M211" s="15"/>
      <c r="N211" s="15"/>
    </row>
    <row r="212" spans="11:14">
      <c r="K212" s="15"/>
      <c r="L212" s="15"/>
      <c r="M212" s="15"/>
      <c r="N212" s="15"/>
    </row>
    <row r="213" spans="11:14">
      <c r="K213" s="15"/>
      <c r="L213" s="15"/>
      <c r="M213" s="15"/>
      <c r="N213" s="15"/>
    </row>
    <row r="214" spans="11:14">
      <c r="K214" s="15"/>
      <c r="L214" s="15"/>
      <c r="M214" s="15"/>
      <c r="N214" s="15"/>
    </row>
    <row r="215" spans="11:14">
      <c r="K215" s="15"/>
      <c r="L215" s="15"/>
      <c r="M215" s="15"/>
      <c r="N215" s="15"/>
    </row>
    <row r="216" spans="11:14">
      <c r="K216" s="15"/>
      <c r="L216" s="15"/>
      <c r="M216" s="15"/>
      <c r="N216" s="15"/>
    </row>
    <row r="217" spans="11:14">
      <c r="K217" s="15"/>
      <c r="L217" s="15"/>
      <c r="M217" s="15"/>
      <c r="N217" s="15"/>
    </row>
    <row r="218" spans="11:14">
      <c r="K218" s="15"/>
      <c r="L218" s="15"/>
      <c r="M218" s="15"/>
      <c r="N218" s="15"/>
    </row>
    <row r="219" spans="11:14">
      <c r="K219" s="15"/>
      <c r="L219" s="15"/>
      <c r="M219" s="15"/>
      <c r="N219" s="15"/>
    </row>
    <row r="220" spans="11:14">
      <c r="K220" s="15"/>
      <c r="L220" s="15"/>
      <c r="M220" s="15"/>
      <c r="N220" s="15"/>
    </row>
    <row r="221" spans="11:14">
      <c r="K221" s="15"/>
      <c r="L221" s="15"/>
      <c r="M221" s="15"/>
      <c r="N221" s="15"/>
    </row>
    <row r="222" spans="11:14">
      <c r="K222" s="15"/>
      <c r="L222" s="15"/>
      <c r="M222" s="15"/>
      <c r="N222" s="15"/>
    </row>
    <row r="223" spans="11:14">
      <c r="K223" s="15"/>
      <c r="L223" s="15"/>
      <c r="M223" s="15"/>
      <c r="N223" s="15"/>
    </row>
    <row r="224" spans="11:14">
      <c r="K224" s="15"/>
      <c r="L224" s="15"/>
      <c r="M224" s="15"/>
      <c r="N224" s="15"/>
    </row>
    <row r="225" spans="11:14">
      <c r="K225" s="15"/>
      <c r="L225" s="15"/>
      <c r="M225" s="15"/>
      <c r="N225" s="15"/>
    </row>
    <row r="226" spans="11:14">
      <c r="K226" s="15"/>
      <c r="L226" s="15"/>
      <c r="M226" s="15"/>
      <c r="N226" s="15"/>
    </row>
    <row r="227" spans="11:14">
      <c r="K227" s="15"/>
      <c r="L227" s="15"/>
      <c r="M227" s="15"/>
      <c r="N227" s="15"/>
    </row>
    <row r="228" spans="11:14">
      <c r="K228" s="15"/>
      <c r="L228" s="15"/>
      <c r="M228" s="15"/>
      <c r="N228" s="15"/>
    </row>
    <row r="229" spans="11:14">
      <c r="K229" s="15"/>
      <c r="L229" s="15"/>
      <c r="M229" s="15"/>
      <c r="N229" s="15"/>
    </row>
    <row r="230" spans="11:14">
      <c r="K230" s="15"/>
      <c r="L230" s="15"/>
      <c r="M230" s="15"/>
      <c r="N230" s="15"/>
    </row>
    <row r="231" spans="11:14">
      <c r="K231" s="15"/>
      <c r="L231" s="15"/>
      <c r="M231" s="15"/>
      <c r="N231" s="15"/>
    </row>
    <row r="232" spans="11:14">
      <c r="K232" s="15"/>
      <c r="L232" s="15"/>
      <c r="M232" s="15"/>
      <c r="N232" s="15"/>
    </row>
    <row r="233" spans="11:14">
      <c r="K233" s="15"/>
      <c r="L233" s="15"/>
      <c r="M233" s="15"/>
      <c r="N233" s="15"/>
    </row>
    <row r="234" spans="11:14">
      <c r="K234" s="15"/>
      <c r="L234" s="15"/>
      <c r="M234" s="15"/>
      <c r="N234" s="15"/>
    </row>
    <row r="235" spans="11:14">
      <c r="K235" s="15"/>
      <c r="L235" s="15"/>
      <c r="M235" s="15"/>
      <c r="N235" s="15"/>
    </row>
    <row r="236" spans="11:14">
      <c r="K236" s="15"/>
      <c r="L236" s="15"/>
      <c r="M236" s="15"/>
      <c r="N236" s="15"/>
    </row>
    <row r="237" spans="11:14">
      <c r="K237" s="15"/>
      <c r="L237" s="15"/>
      <c r="M237" s="15"/>
      <c r="N237" s="15"/>
    </row>
    <row r="238" spans="11:14">
      <c r="K238" s="15"/>
      <c r="L238" s="15"/>
      <c r="M238" s="15"/>
      <c r="N238" s="15"/>
    </row>
    <row r="239" spans="11:14">
      <c r="K239" s="15"/>
      <c r="L239" s="15"/>
      <c r="M239" s="15"/>
      <c r="N239" s="15"/>
    </row>
    <row r="240" spans="11:14">
      <c r="K240" s="15"/>
      <c r="L240" s="15"/>
      <c r="M240" s="15"/>
      <c r="N240" s="15"/>
    </row>
    <row r="241" spans="11:14">
      <c r="K241" s="15"/>
      <c r="L241" s="15"/>
      <c r="M241" s="15"/>
      <c r="N241" s="15"/>
    </row>
    <row r="242" spans="11:14">
      <c r="K242" s="15"/>
      <c r="L242" s="15"/>
      <c r="M242" s="15"/>
      <c r="N242" s="15"/>
    </row>
    <row r="243" spans="11:14">
      <c r="K243" s="15"/>
      <c r="L243" s="15"/>
      <c r="M243" s="15"/>
      <c r="N243" s="15"/>
    </row>
  </sheetData>
  <mergeCells count="1">
    <mergeCell ref="B16:E16"/>
  </mergeCells>
  <phoneticPr fontId="8" type="noConversion"/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Fund Returns-Style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Ozoguz</dc:creator>
  <cp:lastModifiedBy>Microsoft Office User</cp:lastModifiedBy>
  <dcterms:created xsi:type="dcterms:W3CDTF">2016-04-01T21:40:36Z</dcterms:created>
  <dcterms:modified xsi:type="dcterms:W3CDTF">2023-03-18T14:46:35Z</dcterms:modified>
</cp:coreProperties>
</file>